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39" documentId="8_{1CD76AAC-D254-48A9-9A5D-2E882BB89CE0}" xr6:coauthVersionLast="47" xr6:coauthVersionMax="47" xr10:uidLastSave="{D9B39F55-1F08-4283-947A-E5A103D6FABD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C51" i="1"/>
  <c r="D45" i="1" s="1"/>
  <c r="D46" i="1" l="1"/>
  <c r="D47" i="1"/>
  <c r="D48" i="1"/>
  <c r="D50" i="1"/>
  <c r="D51" i="1"/>
  <c r="D44" i="1"/>
</calcChain>
</file>

<file path=xl/sharedStrings.xml><?xml version="1.0" encoding="utf-8"?>
<sst xmlns="http://schemas.openxmlformats.org/spreadsheetml/2006/main" count="17" uniqueCount="17">
  <si>
    <t>Source : données FHL</t>
  </si>
  <si>
    <t>0-15 jrs</t>
  </si>
  <si>
    <t>16-30 jrs</t>
  </si>
  <si>
    <t>31-60 jrs</t>
  </si>
  <si>
    <t>61-120 jrs</t>
  </si>
  <si>
    <t>121-180 jrs</t>
  </si>
  <si>
    <t>181-365 jrs</t>
  </si>
  <si>
    <t>Plus d'1 an</t>
  </si>
  <si>
    <t>Total</t>
  </si>
  <si>
    <t>Catégories de 
délais d'attente</t>
  </si>
  <si>
    <t>Nombre d'examens
réalisés</t>
  </si>
  <si>
    <t>Pourcentage
cumulé</t>
  </si>
  <si>
    <t>Unité : Nombre de mammographies réalisées</t>
  </si>
  <si>
    <t>Périmètre d'inclusion : mammographies du programme de dépistage organisé du cancer du sein (PM) planifiées et réalisées en ambulatoire (hors celles effectuées le jour même), résidents et non-résidents, affiliés et non-affiliés à la sécurité sociale luxembourgeoise</t>
  </si>
  <si>
    <t>Période de référence : du 01 juillet 2022 au 30 juin 2023</t>
  </si>
  <si>
    <t>Figure : Distribution des mammographies PM planifiées réalisées en ambulatoire par tranche de délais d’attente de juillet 2022 à juin 2023</t>
  </si>
  <si>
    <t>Référence : Carte sanitaire 2023, fascicule 3 : Délais d'attente pour les examens d'imagerie médicale au Luxembourg, page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</si>
</sst>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1"/>
      <name val="HelveticaNeueLT Std"/>
    </font>
    <font>
      <b/>
      <sz val="11"/>
      <color theme="0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2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164" fontId="5" fillId="4" borderId="5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3" fillId="0" borderId="0" xfId="0" applyFont="1" applyAlignment="1">
      <alignment wrapText="1"/>
    </xf>
  </cellXfs>
  <cellStyles count="2">
    <cellStyle name="Normal" xfId="0" builtinId="0" customBuiltin="1"/>
    <cellStyle name="Pourcentage" xfId="1" builtinId="5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9</xdr:row>
      <xdr:rowOff>38100</xdr:rowOff>
    </xdr:from>
    <xdr:to>
      <xdr:col>16</xdr:col>
      <xdr:colOff>438150</xdr:colOff>
      <xdr:row>41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EC9C47-157B-4650-54F6-C7AA62404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819275"/>
          <a:ext cx="11515725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tabSelected="1" zoomScaleNormal="100" workbookViewId="0">
      <selection activeCell="T4" sqref="T4"/>
    </sheetView>
  </sheetViews>
  <sheetFormatPr baseColWidth="10" defaultColWidth="9" defaultRowHeight="14.25"/>
  <cols>
    <col min="2" max="2" width="13.5" customWidth="1"/>
    <col min="3" max="3" width="10.625" customWidth="1"/>
    <col min="4" max="4" width="12.75" customWidth="1"/>
  </cols>
  <sheetData>
    <row r="2" spans="2:18">
      <c r="B2" s="1" t="s">
        <v>15</v>
      </c>
      <c r="C2" s="2"/>
      <c r="D2" s="2"/>
      <c r="E2" s="2"/>
      <c r="F2" s="2"/>
      <c r="G2" s="2"/>
      <c r="H2" s="2"/>
      <c r="I2" s="2"/>
      <c r="J2" s="2"/>
    </row>
    <row r="3" spans="2:18">
      <c r="B3" s="3"/>
      <c r="C3" s="2"/>
      <c r="D3" s="2"/>
      <c r="E3" s="2"/>
      <c r="F3" s="2"/>
      <c r="G3" s="2"/>
      <c r="H3" s="2"/>
      <c r="I3" s="2"/>
      <c r="J3" s="2"/>
    </row>
    <row r="4" spans="2:18">
      <c r="B4" s="3" t="s">
        <v>16</v>
      </c>
      <c r="C4" s="2"/>
      <c r="D4" s="2"/>
      <c r="E4" s="2"/>
      <c r="F4" s="2"/>
      <c r="G4" s="2"/>
      <c r="H4" s="2"/>
      <c r="I4" s="2"/>
      <c r="J4" s="2"/>
    </row>
    <row r="5" spans="2:18">
      <c r="B5" s="4" t="s">
        <v>0</v>
      </c>
      <c r="C5" s="2"/>
      <c r="D5" s="2"/>
      <c r="E5" s="2"/>
      <c r="F5" s="2"/>
      <c r="G5" s="2"/>
      <c r="H5" s="2"/>
      <c r="I5" s="2"/>
      <c r="J5" s="2"/>
    </row>
    <row r="6" spans="2:18">
      <c r="B6" s="3" t="s">
        <v>14</v>
      </c>
      <c r="C6" s="2"/>
      <c r="D6" s="2"/>
      <c r="E6" s="2"/>
      <c r="F6" s="2"/>
      <c r="G6" s="2"/>
      <c r="H6" s="2"/>
      <c r="I6" s="2"/>
      <c r="J6" s="2"/>
    </row>
    <row r="7" spans="2:18" ht="26.25" customHeight="1">
      <c r="B7" s="18" t="s">
        <v>13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>
      <c r="B8" s="3" t="s">
        <v>12</v>
      </c>
      <c r="C8" s="2"/>
      <c r="D8" s="2"/>
      <c r="E8" s="2"/>
      <c r="F8" s="2"/>
      <c r="G8" s="2"/>
      <c r="H8" s="2"/>
      <c r="I8" s="2"/>
      <c r="J8" s="2"/>
    </row>
    <row r="42" spans="2:4" ht="15" thickBot="1"/>
    <row r="43" spans="2:4" ht="45.75" thickBot="1">
      <c r="B43" s="15" t="s">
        <v>9</v>
      </c>
      <c r="C43" s="16" t="s">
        <v>10</v>
      </c>
      <c r="D43" s="17" t="s">
        <v>11</v>
      </c>
    </row>
    <row r="44" spans="2:4" ht="15" thickBot="1">
      <c r="B44" s="8" t="s">
        <v>1</v>
      </c>
      <c r="C44" s="10">
        <v>3268</v>
      </c>
      <c r="D44" s="6">
        <f>C44/C51</f>
        <v>0.15246092838815023</v>
      </c>
    </row>
    <row r="45" spans="2:4" ht="15" thickBot="1">
      <c r="B45" s="9" t="s">
        <v>2</v>
      </c>
      <c r="C45" s="11">
        <v>3951</v>
      </c>
      <c r="D45" s="7">
        <f>(C44+C45)/C51</f>
        <v>0.33678563097737346</v>
      </c>
    </row>
    <row r="46" spans="2:4" ht="15" thickBot="1">
      <c r="B46" s="8" t="s">
        <v>3</v>
      </c>
      <c r="C46" s="10">
        <v>7795</v>
      </c>
      <c r="D46" s="6">
        <f>(C44+C45+C46)/C51</f>
        <v>0.70044320037322139</v>
      </c>
    </row>
    <row r="47" spans="2:4" ht="15" thickBot="1">
      <c r="B47" s="9" t="s">
        <v>4</v>
      </c>
      <c r="C47" s="11">
        <v>4887</v>
      </c>
      <c r="D47" s="7">
        <f>(C44+C45+C46+C47)/C51</f>
        <v>0.9284348028924656</v>
      </c>
    </row>
    <row r="48" spans="2:4" ht="15" thickBot="1">
      <c r="B48" s="8" t="s">
        <v>5</v>
      </c>
      <c r="C48" s="10">
        <v>1107</v>
      </c>
      <c r="D48" s="6">
        <f>(C44+C45+C46+C47+C48)/C51</f>
        <v>0.98007930954047118</v>
      </c>
    </row>
    <row r="49" spans="2:4" ht="15" thickBot="1">
      <c r="B49" s="9" t="s">
        <v>6</v>
      </c>
      <c r="C49" s="11">
        <v>423</v>
      </c>
      <c r="D49" s="7">
        <f>(C44+C45+C46+C47+C48+C49)/C51</f>
        <v>0.9998133893165384</v>
      </c>
    </row>
    <row r="50" spans="2:4" ht="15" thickBot="1">
      <c r="B50" s="8" t="s">
        <v>7</v>
      </c>
      <c r="C50" s="10">
        <v>4</v>
      </c>
      <c r="D50" s="5">
        <f>(C44+C45+C46+C47+C48+C49+C50)/C51</f>
        <v>1</v>
      </c>
    </row>
    <row r="51" spans="2:4" ht="15.75" thickBot="1">
      <c r="B51" s="12" t="s">
        <v>8</v>
      </c>
      <c r="C51" s="13">
        <f>SUM(C44:C50)</f>
        <v>21435</v>
      </c>
      <c r="D51" s="14">
        <f>C51/C51</f>
        <v>1</v>
      </c>
    </row>
  </sheetData>
  <mergeCells count="1">
    <mergeCell ref="B7:R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