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13" documentId="8_{C85214AE-5803-4EBB-B255-C05F5F6C827D}" xr6:coauthVersionLast="47" xr6:coauthVersionMax="47" xr10:uidLastSave="{AFB894BC-6DFE-4B10-B93F-5296C644E4E4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C53" i="1"/>
</calcChain>
</file>

<file path=xl/sharedStrings.xml><?xml version="1.0" encoding="utf-8"?>
<sst xmlns="http://schemas.openxmlformats.org/spreadsheetml/2006/main" count="17" uniqueCount="17">
  <si>
    <t>Source : données FHL</t>
  </si>
  <si>
    <t>Périmètre d'inclusion : examens IRM planifiés et réalisés en ambulatoire (hors ceux effectués le jour même), résidents et non-résidents, affiliés et non-affiliés à la sécurité sociale luxembourgeoise</t>
  </si>
  <si>
    <t>Unité : Nombre d'examens IRM réalisés</t>
  </si>
  <si>
    <t>Figure : Distribution des examens IRM planifiés réalisés en ambulatoire par tranche de délais d’attente, en 2023</t>
  </si>
  <si>
    <t>Période de référence : du 01 janvier 2023 au 31 décembre 2023</t>
  </si>
  <si>
    <t>Catégories de 
délais d'attente</t>
  </si>
  <si>
    <t>Nombre d'examens
réalisés</t>
  </si>
  <si>
    <t>Pourcentage
cumulé</t>
  </si>
  <si>
    <t>0-7 jrs</t>
  </si>
  <si>
    <t>8-15 jrs</t>
  </si>
  <si>
    <t>16-30 jrs</t>
  </si>
  <si>
    <t>31-60 jrs</t>
  </si>
  <si>
    <t>61-120 jrs</t>
  </si>
  <si>
    <t>121-365 jrs</t>
  </si>
  <si>
    <t>Plus d'1 an</t>
  </si>
  <si>
    <t>Total</t>
  </si>
  <si>
    <t>Référence : Carte sanitaire 2023, fascicule 3 : Délais d'attente pour les examens d'imagerie médicale au Luxembourg, page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</si>
</sst>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0"/>
      <name val="HelveticaNeueLT Std"/>
    </font>
    <font>
      <b/>
      <sz val="11"/>
      <color theme="1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4" xfId="0" applyBorder="1"/>
    <xf numFmtId="3" fontId="0" fillId="0" borderId="4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4" xfId="0" applyFill="1" applyBorder="1"/>
    <xf numFmtId="3" fontId="0" fillId="3" borderId="4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6" fillId="4" borderId="4" xfId="0" applyFont="1" applyFill="1" applyBorder="1"/>
    <xf numFmtId="3" fontId="6" fillId="4" borderId="4" xfId="0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9525</xdr:rowOff>
    </xdr:from>
    <xdr:to>
      <xdr:col>16</xdr:col>
      <xdr:colOff>352425</xdr:colOff>
      <xdr:row>42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F86D4E-3258-7E62-C4A1-A31436EF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38300"/>
          <a:ext cx="11525250" cy="608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3"/>
  <sheetViews>
    <sheetView tabSelected="1" workbookViewId="0">
      <selection activeCell="U12" sqref="U12"/>
    </sheetView>
  </sheetViews>
  <sheetFormatPr baseColWidth="10" defaultColWidth="9" defaultRowHeight="14.25"/>
  <cols>
    <col min="2" max="2" width="14.625" customWidth="1"/>
    <col min="3" max="3" width="11.375" customWidth="1"/>
    <col min="4" max="4" width="12.625" customWidth="1"/>
  </cols>
  <sheetData>
    <row r="2" spans="2:18">
      <c r="B2" s="1" t="s">
        <v>3</v>
      </c>
      <c r="C2" s="2"/>
      <c r="D2" s="2"/>
      <c r="E2" s="2"/>
      <c r="F2" s="2"/>
      <c r="G2" s="2"/>
      <c r="H2" s="2"/>
      <c r="I2" s="2"/>
      <c r="J2" s="2"/>
    </row>
    <row r="3" spans="2:18">
      <c r="B3" s="3"/>
      <c r="C3" s="2"/>
      <c r="D3" s="2"/>
      <c r="E3" s="2"/>
      <c r="F3" s="2"/>
      <c r="G3" s="2"/>
      <c r="H3" s="2"/>
      <c r="I3" s="2"/>
      <c r="J3" s="2"/>
    </row>
    <row r="4" spans="2:18">
      <c r="B4" s="3" t="s">
        <v>16</v>
      </c>
      <c r="C4" s="2"/>
      <c r="D4" s="2"/>
      <c r="E4" s="2"/>
      <c r="F4" s="2"/>
      <c r="G4" s="2"/>
      <c r="H4" s="2"/>
      <c r="I4" s="2"/>
      <c r="J4" s="2"/>
    </row>
    <row r="5" spans="2:18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8">
      <c r="B6" s="3" t="s">
        <v>4</v>
      </c>
      <c r="C6" s="2"/>
      <c r="D6" s="2"/>
      <c r="E6" s="2"/>
      <c r="F6" s="2"/>
      <c r="G6" s="2"/>
      <c r="H6" s="2"/>
      <c r="I6" s="2"/>
      <c r="J6" s="2"/>
    </row>
    <row r="7" spans="2:18">
      <c r="B7" s="18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>
      <c r="B8" s="3" t="s">
        <v>2</v>
      </c>
      <c r="C8" s="2"/>
      <c r="D8" s="2"/>
      <c r="E8" s="2"/>
      <c r="F8" s="2"/>
      <c r="G8" s="2"/>
      <c r="H8" s="2"/>
      <c r="I8" s="2"/>
      <c r="J8" s="2"/>
    </row>
    <row r="44" spans="2:4" ht="15" thickBot="1"/>
    <row r="45" spans="2:4" ht="45.75" thickBot="1">
      <c r="B45" s="15" t="s">
        <v>5</v>
      </c>
      <c r="C45" s="16" t="s">
        <v>6</v>
      </c>
      <c r="D45" s="17" t="s">
        <v>7</v>
      </c>
    </row>
    <row r="46" spans="2:4" ht="15" thickBot="1">
      <c r="B46" s="5" t="s">
        <v>8</v>
      </c>
      <c r="C46" s="6">
        <v>7205</v>
      </c>
      <c r="D46" s="7">
        <f>C46/C53</f>
        <v>9.1789285941779736E-2</v>
      </c>
    </row>
    <row r="47" spans="2:4" ht="15" thickBot="1">
      <c r="B47" s="8" t="s">
        <v>9</v>
      </c>
      <c r="C47" s="9">
        <v>7195</v>
      </c>
      <c r="D47" s="10">
        <f>(C46+C47)/C53</f>
        <v>0.18345117523409135</v>
      </c>
    </row>
    <row r="48" spans="2:4" ht="15" thickBot="1">
      <c r="B48" s="5" t="s">
        <v>10</v>
      </c>
      <c r="C48" s="6">
        <v>18992</v>
      </c>
      <c r="D48" s="7">
        <f>(C46+C47+C48)/C53</f>
        <v>0.42540289190394293</v>
      </c>
    </row>
    <row r="49" spans="2:4" ht="15" thickBot="1">
      <c r="B49" s="8" t="s">
        <v>11</v>
      </c>
      <c r="C49" s="9">
        <v>26144</v>
      </c>
      <c r="D49" s="10">
        <f>(C46+C47+C48+C49)/C53</f>
        <v>0.7584686922733932</v>
      </c>
    </row>
    <row r="50" spans="2:4" ht="15" thickBot="1">
      <c r="B50" s="5" t="s">
        <v>12</v>
      </c>
      <c r="C50" s="6">
        <v>13444</v>
      </c>
      <c r="D50" s="7">
        <f>(C46+C47+C48+C49+C50)/C53</f>
        <v>0.92974074781833238</v>
      </c>
    </row>
    <row r="51" spans="2:4" ht="15" thickBot="1">
      <c r="B51" s="8" t="s">
        <v>13</v>
      </c>
      <c r="C51" s="9">
        <v>5210</v>
      </c>
      <c r="D51" s="10">
        <f>(C46+C47+C48+C49+C50+C51)/C53</f>
        <v>0.99611440219122238</v>
      </c>
    </row>
    <row r="52" spans="2:4" ht="15" thickBot="1">
      <c r="B52" s="5" t="s">
        <v>14</v>
      </c>
      <c r="C52" s="6">
        <v>305</v>
      </c>
      <c r="D52" s="11">
        <f>(C46+C47+C48+C49+C50+C51+C52)/C53</f>
        <v>1</v>
      </c>
    </row>
    <row r="53" spans="2:4" ht="15.75" thickBot="1">
      <c r="B53" s="12" t="s">
        <v>15</v>
      </c>
      <c r="C53" s="13">
        <f>SUM(C46:C52)</f>
        <v>78495</v>
      </c>
      <c r="D53" s="14">
        <f>C53/C53</f>
        <v>1</v>
      </c>
    </row>
  </sheetData>
  <mergeCells count="1">
    <mergeCell ref="B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