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260" documentId="11_CF094C5FC999022CA9BEFA91038CDA75E754BEEF" xr6:coauthVersionLast="47" xr6:coauthVersionMax="47" xr10:uidLastSave="{7C57A15D-EFB3-4F8E-A7C1-813FF9611201}"/>
  <bookViews>
    <workbookView xWindow="38290" yWindow="-110" windowWidth="25820" windowHeight="14020" xr2:uid="{00000000-000D-0000-FFFF-FFFF00000000}"/>
  </bookViews>
  <sheets>
    <sheet name="Data" sheetId="1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2" i="13" l="1"/>
  <c r="R70" i="13"/>
  <c r="R74" i="13"/>
  <c r="R77" i="13"/>
  <c r="R75" i="13"/>
  <c r="R58" i="13" l="1"/>
  <c r="K11" i="13"/>
  <c r="Q11" i="13"/>
  <c r="R11" i="13"/>
  <c r="S83" i="13"/>
  <c r="O87" i="13"/>
  <c r="O85" i="13"/>
  <c r="O83" i="13"/>
  <c r="O80" i="13"/>
  <c r="O78" i="13"/>
  <c r="O76" i="13"/>
  <c r="O73" i="13"/>
  <c r="O71" i="13"/>
  <c r="O69" i="13"/>
  <c r="O66" i="13"/>
  <c r="O64" i="13"/>
  <c r="O62" i="13"/>
  <c r="O59" i="13"/>
  <c r="O57" i="13"/>
  <c r="O55" i="13"/>
  <c r="O52" i="13"/>
  <c r="O50" i="13"/>
  <c r="O48" i="13"/>
  <c r="O45" i="13"/>
  <c r="O43" i="13"/>
  <c r="O41" i="13"/>
  <c r="O38" i="13"/>
  <c r="O36" i="13"/>
  <c r="O34" i="13"/>
  <c r="O31" i="13"/>
  <c r="O29" i="13"/>
  <c r="O27" i="13"/>
  <c r="O24" i="13"/>
  <c r="O22" i="13"/>
  <c r="O20" i="13"/>
  <c r="O17" i="13"/>
  <c r="O15" i="13"/>
  <c r="O13" i="13"/>
  <c r="N87" i="13"/>
  <c r="M87" i="13"/>
  <c r="L87" i="13"/>
  <c r="N85" i="13"/>
  <c r="M85" i="13"/>
  <c r="L85" i="13"/>
  <c r="N83" i="13"/>
  <c r="M83" i="13"/>
  <c r="L83" i="13"/>
  <c r="N80" i="13"/>
  <c r="M80" i="13"/>
  <c r="L80" i="13"/>
  <c r="N78" i="13"/>
  <c r="M78" i="13"/>
  <c r="L78" i="13"/>
  <c r="N76" i="13"/>
  <c r="M76" i="13"/>
  <c r="L76" i="13"/>
  <c r="N73" i="13"/>
  <c r="M73" i="13"/>
  <c r="L73" i="13"/>
  <c r="N71" i="13"/>
  <c r="M71" i="13"/>
  <c r="L71" i="13"/>
  <c r="N69" i="13"/>
  <c r="M69" i="13"/>
  <c r="L69" i="13"/>
  <c r="N66" i="13"/>
  <c r="M66" i="13"/>
  <c r="L66" i="13"/>
  <c r="N64" i="13"/>
  <c r="M64" i="13"/>
  <c r="L64" i="13"/>
  <c r="N62" i="13"/>
  <c r="M62" i="13"/>
  <c r="L62" i="13"/>
  <c r="N59" i="13"/>
  <c r="M59" i="13"/>
  <c r="L59" i="13"/>
  <c r="N57" i="13"/>
  <c r="M57" i="13"/>
  <c r="L57" i="13"/>
  <c r="N55" i="13"/>
  <c r="M55" i="13"/>
  <c r="L55" i="13"/>
  <c r="N52" i="13"/>
  <c r="M52" i="13"/>
  <c r="L52" i="13"/>
  <c r="N50" i="13"/>
  <c r="M50" i="13"/>
  <c r="L50" i="13"/>
  <c r="N48" i="13"/>
  <c r="M48" i="13"/>
  <c r="L48" i="13"/>
  <c r="N45" i="13"/>
  <c r="M45" i="13"/>
  <c r="L45" i="13"/>
  <c r="N43" i="13"/>
  <c r="M43" i="13"/>
  <c r="L43" i="13"/>
  <c r="N41" i="13"/>
  <c r="M41" i="13"/>
  <c r="L41" i="13"/>
  <c r="N38" i="13"/>
  <c r="M38" i="13"/>
  <c r="L38" i="13"/>
  <c r="N36" i="13"/>
  <c r="M36" i="13"/>
  <c r="L36" i="13"/>
  <c r="N34" i="13"/>
  <c r="M34" i="13"/>
  <c r="L34" i="13"/>
  <c r="N31" i="13"/>
  <c r="M31" i="13"/>
  <c r="L31" i="13"/>
  <c r="N29" i="13"/>
  <c r="M29" i="13"/>
  <c r="L29" i="13"/>
  <c r="N27" i="13"/>
  <c r="M27" i="13"/>
  <c r="L27" i="13"/>
  <c r="N24" i="13"/>
  <c r="M24" i="13"/>
  <c r="L24" i="13"/>
  <c r="N22" i="13"/>
  <c r="M22" i="13"/>
  <c r="L22" i="13"/>
  <c r="N20" i="13"/>
  <c r="M20" i="13"/>
  <c r="L20" i="13"/>
  <c r="N17" i="13"/>
  <c r="M17" i="13"/>
  <c r="L17" i="13"/>
  <c r="N15" i="13"/>
  <c r="M15" i="13"/>
  <c r="L15" i="13"/>
  <c r="N13" i="13"/>
  <c r="M13" i="13"/>
  <c r="L13" i="13"/>
  <c r="J87" i="13"/>
  <c r="I87" i="13"/>
  <c r="J85" i="13"/>
  <c r="I85" i="13"/>
  <c r="J83" i="13"/>
  <c r="I83" i="13"/>
  <c r="J80" i="13"/>
  <c r="I80" i="13"/>
  <c r="J78" i="13"/>
  <c r="I78" i="13"/>
  <c r="J76" i="13"/>
  <c r="I76" i="13"/>
  <c r="J73" i="13"/>
  <c r="I73" i="13"/>
  <c r="J71" i="13"/>
  <c r="I71" i="13"/>
  <c r="J69" i="13"/>
  <c r="I69" i="13"/>
  <c r="J66" i="13"/>
  <c r="I66" i="13"/>
  <c r="J64" i="13"/>
  <c r="I64" i="13"/>
  <c r="J62" i="13"/>
  <c r="I62" i="13"/>
  <c r="J59" i="13"/>
  <c r="I59" i="13"/>
  <c r="J57" i="13"/>
  <c r="I57" i="13"/>
  <c r="J55" i="13"/>
  <c r="I55" i="13"/>
  <c r="J52" i="13"/>
  <c r="I52" i="13"/>
  <c r="J50" i="13"/>
  <c r="I50" i="13"/>
  <c r="J48" i="13"/>
  <c r="I48" i="13"/>
  <c r="J45" i="13"/>
  <c r="I45" i="13"/>
  <c r="J43" i="13"/>
  <c r="I43" i="13"/>
  <c r="J41" i="13"/>
  <c r="I41" i="13"/>
  <c r="J38" i="13"/>
  <c r="I38" i="13"/>
  <c r="J36" i="13"/>
  <c r="I36" i="13"/>
  <c r="J34" i="13"/>
  <c r="I34" i="13"/>
  <c r="J31" i="13"/>
  <c r="I31" i="13"/>
  <c r="J29" i="13"/>
  <c r="I29" i="13"/>
  <c r="J27" i="13"/>
  <c r="I27" i="13"/>
  <c r="J24" i="13"/>
  <c r="I24" i="13"/>
  <c r="J22" i="13"/>
  <c r="I22" i="13"/>
  <c r="J20" i="13"/>
  <c r="I20" i="13"/>
  <c r="J17" i="13"/>
  <c r="I17" i="13"/>
  <c r="J15" i="13"/>
  <c r="I15" i="13"/>
  <c r="J13" i="13"/>
  <c r="I13" i="13"/>
  <c r="H87" i="13"/>
  <c r="G87" i="13"/>
  <c r="F87" i="13"/>
  <c r="H85" i="13"/>
  <c r="G85" i="13"/>
  <c r="F85" i="13"/>
  <c r="H83" i="13"/>
  <c r="G83" i="13"/>
  <c r="F83" i="13"/>
  <c r="H80" i="13"/>
  <c r="G80" i="13"/>
  <c r="F80" i="13"/>
  <c r="H78" i="13"/>
  <c r="G78" i="13"/>
  <c r="F78" i="13"/>
  <c r="H76" i="13"/>
  <c r="G76" i="13"/>
  <c r="F76" i="13"/>
  <c r="H73" i="13"/>
  <c r="G73" i="13"/>
  <c r="F73" i="13"/>
  <c r="H71" i="13"/>
  <c r="G71" i="13"/>
  <c r="F71" i="13"/>
  <c r="H69" i="13"/>
  <c r="G69" i="13"/>
  <c r="F69" i="13"/>
  <c r="H66" i="13"/>
  <c r="G66" i="13"/>
  <c r="F66" i="13"/>
  <c r="H64" i="13"/>
  <c r="G64" i="13"/>
  <c r="F64" i="13"/>
  <c r="H62" i="13"/>
  <c r="G62" i="13"/>
  <c r="F62" i="13"/>
  <c r="H59" i="13"/>
  <c r="G59" i="13"/>
  <c r="F59" i="13"/>
  <c r="H57" i="13"/>
  <c r="G57" i="13"/>
  <c r="F57" i="13"/>
  <c r="H55" i="13"/>
  <c r="G55" i="13"/>
  <c r="F55" i="13"/>
  <c r="H52" i="13"/>
  <c r="G52" i="13"/>
  <c r="F52" i="13"/>
  <c r="H50" i="13"/>
  <c r="G50" i="13"/>
  <c r="F50" i="13"/>
  <c r="H48" i="13"/>
  <c r="G48" i="13"/>
  <c r="F48" i="13"/>
  <c r="H45" i="13"/>
  <c r="G45" i="13"/>
  <c r="F45" i="13"/>
  <c r="H43" i="13"/>
  <c r="G43" i="13"/>
  <c r="F43" i="13"/>
  <c r="H41" i="13"/>
  <c r="G41" i="13"/>
  <c r="F41" i="13"/>
  <c r="H38" i="13"/>
  <c r="G38" i="13"/>
  <c r="F38" i="13"/>
  <c r="H36" i="13"/>
  <c r="G36" i="13"/>
  <c r="F36" i="13"/>
  <c r="H34" i="13"/>
  <c r="G34" i="13"/>
  <c r="F34" i="13"/>
  <c r="H31" i="13"/>
  <c r="G31" i="13"/>
  <c r="F31" i="13"/>
  <c r="H29" i="13"/>
  <c r="G29" i="13"/>
  <c r="F29" i="13"/>
  <c r="H27" i="13"/>
  <c r="G27" i="13"/>
  <c r="F27" i="13"/>
  <c r="H24" i="13"/>
  <c r="G24" i="13"/>
  <c r="F24" i="13"/>
  <c r="H22" i="13"/>
  <c r="G22" i="13"/>
  <c r="F22" i="13"/>
  <c r="H20" i="13"/>
  <c r="G20" i="13"/>
  <c r="F20" i="13"/>
  <c r="H17" i="13"/>
  <c r="G17" i="13"/>
  <c r="F17" i="13"/>
  <c r="H15" i="13"/>
  <c r="G15" i="13"/>
  <c r="F15" i="13"/>
  <c r="H13" i="13"/>
  <c r="G13" i="13"/>
  <c r="F13" i="13"/>
  <c r="R56" i="13" l="1"/>
  <c r="K58" i="13"/>
  <c r="K56" i="13"/>
  <c r="R54" i="13"/>
  <c r="K54" i="13"/>
  <c r="K59" i="13" l="1"/>
  <c r="K57" i="13"/>
  <c r="R53" i="13"/>
  <c r="Q53" i="13"/>
  <c r="K53" i="13"/>
  <c r="K55" i="13" s="1"/>
  <c r="S87" i="13" l="1"/>
  <c r="P87" i="13"/>
  <c r="R86" i="13"/>
  <c r="Q86" i="13"/>
  <c r="K86" i="13"/>
  <c r="S85" i="13"/>
  <c r="P85" i="13"/>
  <c r="R84" i="13"/>
  <c r="Q84" i="13"/>
  <c r="K84" i="13"/>
  <c r="P83" i="13"/>
  <c r="R82" i="13"/>
  <c r="Q82" i="13"/>
  <c r="K82" i="13"/>
  <c r="R81" i="13"/>
  <c r="Q81" i="13"/>
  <c r="K81" i="13"/>
  <c r="S80" i="13"/>
  <c r="P80" i="13"/>
  <c r="R79" i="13"/>
  <c r="Q79" i="13"/>
  <c r="K79" i="13"/>
  <c r="S78" i="13"/>
  <c r="P78" i="13"/>
  <c r="Q77" i="13"/>
  <c r="K77" i="13"/>
  <c r="S76" i="13"/>
  <c r="P76" i="13"/>
  <c r="Q75" i="13"/>
  <c r="K75" i="13"/>
  <c r="Q74" i="13"/>
  <c r="K74" i="13"/>
  <c r="S73" i="13"/>
  <c r="P73" i="13"/>
  <c r="Q72" i="13"/>
  <c r="K72" i="13"/>
  <c r="S71" i="13"/>
  <c r="P71" i="13"/>
  <c r="Q70" i="13"/>
  <c r="K70" i="13"/>
  <c r="S69" i="13"/>
  <c r="P69" i="13"/>
  <c r="R68" i="13"/>
  <c r="Q68" i="13"/>
  <c r="K68" i="13"/>
  <c r="R67" i="13"/>
  <c r="Q67" i="13"/>
  <c r="K67" i="13"/>
  <c r="S66" i="13"/>
  <c r="P66" i="13"/>
  <c r="R65" i="13"/>
  <c r="Q65" i="13"/>
  <c r="K65" i="13"/>
  <c r="S64" i="13"/>
  <c r="P64" i="13"/>
  <c r="R63" i="13"/>
  <c r="Q63" i="13"/>
  <c r="K63" i="13"/>
  <c r="S62" i="13"/>
  <c r="P62" i="13"/>
  <c r="R61" i="13"/>
  <c r="Q61" i="13"/>
  <c r="K61" i="13"/>
  <c r="R60" i="13"/>
  <c r="Q60" i="13"/>
  <c r="K60" i="13"/>
  <c r="S59" i="13"/>
  <c r="P59" i="13"/>
  <c r="Q58" i="13"/>
  <c r="S57" i="13"/>
  <c r="P57" i="13"/>
  <c r="Q56" i="13"/>
  <c r="S55" i="13"/>
  <c r="P55" i="13"/>
  <c r="Q54" i="13"/>
  <c r="S52" i="13"/>
  <c r="P52" i="13"/>
  <c r="R51" i="13"/>
  <c r="Q51" i="13"/>
  <c r="K51" i="13"/>
  <c r="S50" i="13"/>
  <c r="P50" i="13"/>
  <c r="R49" i="13"/>
  <c r="Q49" i="13"/>
  <c r="K49" i="13"/>
  <c r="S48" i="13"/>
  <c r="P48" i="13"/>
  <c r="R47" i="13"/>
  <c r="Q47" i="13"/>
  <c r="K47" i="13"/>
  <c r="R46" i="13"/>
  <c r="Q46" i="13"/>
  <c r="K46" i="13"/>
  <c r="S45" i="13"/>
  <c r="P45" i="13"/>
  <c r="R44" i="13"/>
  <c r="Q44" i="13"/>
  <c r="K44" i="13"/>
  <c r="S43" i="13"/>
  <c r="P43" i="13"/>
  <c r="R42" i="13"/>
  <c r="Q42" i="13"/>
  <c r="K42" i="13"/>
  <c r="S41" i="13"/>
  <c r="P41" i="13"/>
  <c r="R40" i="13"/>
  <c r="Q40" i="13"/>
  <c r="K40" i="13"/>
  <c r="R39" i="13"/>
  <c r="Q39" i="13"/>
  <c r="K39" i="13"/>
  <c r="S38" i="13"/>
  <c r="P38" i="13"/>
  <c r="R37" i="13"/>
  <c r="Q37" i="13"/>
  <c r="K37" i="13"/>
  <c r="S36" i="13"/>
  <c r="P36" i="13"/>
  <c r="R35" i="13"/>
  <c r="Q35" i="13"/>
  <c r="K35" i="13"/>
  <c r="S34" i="13"/>
  <c r="P34" i="13"/>
  <c r="R33" i="13"/>
  <c r="Q33" i="13"/>
  <c r="K33" i="13"/>
  <c r="R32" i="13"/>
  <c r="Q32" i="13"/>
  <c r="K32" i="13"/>
  <c r="S31" i="13"/>
  <c r="P31" i="13"/>
  <c r="R30" i="13"/>
  <c r="Q30" i="13"/>
  <c r="K30" i="13"/>
  <c r="S29" i="13"/>
  <c r="P29" i="13"/>
  <c r="R28" i="13"/>
  <c r="Q28" i="13"/>
  <c r="K28" i="13"/>
  <c r="S27" i="13"/>
  <c r="P27" i="13"/>
  <c r="R26" i="13"/>
  <c r="Q26" i="13"/>
  <c r="K26" i="13"/>
  <c r="R25" i="13"/>
  <c r="Q25" i="13"/>
  <c r="K25" i="13"/>
  <c r="S24" i="13"/>
  <c r="P24" i="13"/>
  <c r="R23" i="13"/>
  <c r="Q23" i="13"/>
  <c r="K23" i="13"/>
  <c r="S22" i="13"/>
  <c r="P22" i="13"/>
  <c r="R21" i="13"/>
  <c r="Q21" i="13"/>
  <c r="K21" i="13"/>
  <c r="S20" i="13"/>
  <c r="P20" i="13"/>
  <c r="R19" i="13"/>
  <c r="Q19" i="13"/>
  <c r="K19" i="13"/>
  <c r="R18" i="13"/>
  <c r="Q18" i="13"/>
  <c r="K18" i="13"/>
  <c r="S17" i="13"/>
  <c r="P17" i="13"/>
  <c r="R16" i="13"/>
  <c r="Q16" i="13"/>
  <c r="K16" i="13"/>
  <c r="S15" i="13"/>
  <c r="P15" i="13"/>
  <c r="R14" i="13"/>
  <c r="Q14" i="13"/>
  <c r="K14" i="13"/>
  <c r="S13" i="13"/>
  <c r="P13" i="13"/>
  <c r="R12" i="13"/>
  <c r="Q12" i="13"/>
  <c r="K12" i="13"/>
  <c r="Q57" i="13" l="1"/>
  <c r="Q78" i="13"/>
  <c r="Q73" i="13"/>
  <c r="Q62" i="13"/>
  <c r="Q59" i="13"/>
  <c r="Q41" i="13"/>
  <c r="Q43" i="13"/>
  <c r="K43" i="13"/>
  <c r="Q36" i="13"/>
  <c r="K38" i="13"/>
  <c r="Q22" i="13"/>
  <c r="K22" i="13"/>
  <c r="Q13" i="13"/>
  <c r="K83" i="13"/>
  <c r="Q27" i="13"/>
  <c r="Q24" i="13"/>
  <c r="K27" i="13"/>
  <c r="Q45" i="13"/>
  <c r="K17" i="13"/>
  <c r="Q17" i="13"/>
  <c r="Q34" i="13"/>
  <c r="K36" i="13"/>
  <c r="Q38" i="13"/>
  <c r="Q66" i="13"/>
  <c r="K69" i="13"/>
  <c r="K85" i="13"/>
  <c r="Q69" i="13"/>
  <c r="K80" i="13"/>
  <c r="Q48" i="13"/>
  <c r="Q80" i="13"/>
  <c r="K45" i="13"/>
  <c r="Q76" i="13"/>
  <c r="K78" i="13"/>
  <c r="K15" i="13"/>
  <c r="Q20" i="13"/>
  <c r="K31" i="13"/>
  <c r="K41" i="13"/>
  <c r="Q52" i="13"/>
  <c r="Q64" i="13"/>
  <c r="K73" i="13"/>
  <c r="K20" i="13"/>
  <c r="K48" i="13"/>
  <c r="K62" i="13"/>
  <c r="Q83" i="13"/>
  <c r="Q15" i="13"/>
  <c r="Q31" i="13"/>
  <c r="K34" i="13"/>
  <c r="Q55" i="13"/>
  <c r="K76" i="13"/>
  <c r="K13" i="13"/>
  <c r="K29" i="13"/>
  <c r="K71" i="13"/>
  <c r="K87" i="13"/>
  <c r="K24" i="13"/>
  <c r="Q29" i="13"/>
  <c r="K52" i="13"/>
  <c r="K66" i="13"/>
  <c r="Q71" i="13"/>
  <c r="Q87" i="13"/>
  <c r="K50" i="13"/>
  <c r="K64" i="13"/>
  <c r="Q85" i="13"/>
  <c r="Q50" i="13"/>
</calcChain>
</file>

<file path=xl/sharedStrings.xml><?xml version="1.0" encoding="utf-8"?>
<sst xmlns="http://schemas.openxmlformats.org/spreadsheetml/2006/main" count="112" uniqueCount="32">
  <si>
    <t>Unités : Nombre d'unités d'oeuvre</t>
  </si>
  <si>
    <t>Sources : 
- activité opposable et non opposable : données déclarées par les hôpitaux à la CNS / Traitement : Observatoire national de la santé
- activité opposable : données de facturation IGSS / Traitement : Observatoire national de la santé</t>
  </si>
  <si>
    <t>Périmètre d'inclusion : activité opposable et non opposable, résidents et non-résidents. Ces données concernent tous les patients (hospitalisés ou non) qui ont bénéficié d'une prestation hospitalière. Les établissements concernés sont tous les établissements de santé qui produisent ces unités d'oeuvre, qu'ils soient établissements hospitaliers aigus ou de moyen séjour.</t>
  </si>
  <si>
    <t>Prestations médico-techniques liées à des services et équipements nationaux / spécifiques</t>
  </si>
  <si>
    <t>Total activité opp. et non opp. des rés. et non rés.</t>
  </si>
  <si>
    <t>Activité opp.</t>
  </si>
  <si>
    <t>Nbre UO opp.</t>
  </si>
  <si>
    <t>% du total (opp et non opp)</t>
  </si>
  <si>
    <t xml:space="preserve">Nbre UO opp. résidents </t>
  </si>
  <si>
    <t>dont résidents (% du total opp.)</t>
  </si>
  <si>
    <t xml:space="preserve">Nbre UO opp. non résidents </t>
  </si>
  <si>
    <t>dont non-résidents (% du total opp.)</t>
  </si>
  <si>
    <t>Radiothérapie</t>
  </si>
  <si>
    <t>(CFB)</t>
  </si>
  <si>
    <t>(RHZ)</t>
  </si>
  <si>
    <t>Moy.
2012-16</t>
  </si>
  <si>
    <t>Moy 
2017-21</t>
  </si>
  <si>
    <t>Croissance
ann. moy. 2012-21</t>
  </si>
  <si>
    <t>2022 (p)</t>
  </si>
  <si>
    <t>Tableau : Récapitulatif des prestations médico-techniques liées à des services et équipements nationaux/spécifiques, au GDL, 2012-2022</t>
  </si>
  <si>
    <t>Référence : Carte sanitaire 2023</t>
  </si>
  <si>
    <t>Années de référence : 2012-2022</t>
  </si>
  <si>
    <r>
      <t xml:space="preserve">Cardiologie interventionnelle
</t>
    </r>
    <r>
      <rPr>
        <i/>
        <sz val="9"/>
        <color rgb="FF000000"/>
        <rFont val="HelveticaNeueLT Std"/>
        <family val="2"/>
      </rPr>
      <t>(INCCI)</t>
    </r>
  </si>
  <si>
    <r>
      <t xml:space="preserve">Chirurgie cardiaque
</t>
    </r>
    <r>
      <rPr>
        <i/>
        <sz val="9"/>
        <rFont val="HelveticaNeueLT Std"/>
        <family val="2"/>
      </rPr>
      <t>(INCCI)</t>
    </r>
  </si>
  <si>
    <r>
      <t xml:space="preserve">Lithotritie extracorporelle
</t>
    </r>
    <r>
      <rPr>
        <i/>
        <sz val="9"/>
        <color rgb="FF000000"/>
        <rFont val="HelveticaNeueLT Std"/>
        <family val="2"/>
      </rPr>
      <t>(CHL)</t>
    </r>
  </si>
  <si>
    <r>
      <t xml:space="preserve">PET Scan
</t>
    </r>
    <r>
      <rPr>
        <i/>
        <sz val="9"/>
        <rFont val="HelveticaNeueLT Std"/>
        <family val="2"/>
      </rPr>
      <t>(CHL)</t>
    </r>
  </si>
  <si>
    <r>
      <t xml:space="preserve">Fécondation in vitro 
</t>
    </r>
    <r>
      <rPr>
        <i/>
        <sz val="9"/>
        <rFont val="HelveticaNeueLT Std"/>
        <family val="2"/>
      </rPr>
      <t>(CHL)</t>
    </r>
  </si>
  <si>
    <r>
      <t xml:space="preserve">Caisson d'oxygéno-thérapie hyperbare
</t>
    </r>
    <r>
      <rPr>
        <i/>
        <sz val="9"/>
        <rFont val="HelveticaNeueLT Std"/>
        <family val="2"/>
      </rPr>
      <t>(CHEM)</t>
    </r>
  </si>
  <si>
    <r>
      <t xml:space="preserve">Curiethérapie
</t>
    </r>
    <r>
      <rPr>
        <i/>
        <sz val="9"/>
        <color rgb="FF000000"/>
        <rFont val="HelveticaNeueLT Std"/>
        <family val="2"/>
      </rPr>
      <t>(CFB)</t>
    </r>
  </si>
  <si>
    <r>
      <t xml:space="preserve">Gymnase
</t>
    </r>
    <r>
      <rPr>
        <i/>
        <sz val="9"/>
        <rFont val="HelveticaNeueLT Std"/>
        <family val="2"/>
      </rPr>
      <t>(RHZ)</t>
    </r>
  </si>
  <si>
    <r>
      <t xml:space="preserve">Appartements thérapeutiques
</t>
    </r>
    <r>
      <rPr>
        <i/>
        <sz val="9"/>
        <color rgb="FF000000"/>
        <rFont val="HelveticaNeueLT Std"/>
        <family val="2"/>
      </rPr>
      <t>(RHZ)</t>
    </r>
  </si>
  <si>
    <r>
      <t xml:space="preserve">Hydrothérapie
</t>
    </r>
    <r>
      <rPr>
        <i/>
        <sz val="9"/>
        <rFont val="HelveticaNeueLT Std"/>
        <family val="2"/>
      </rPr>
      <t>(RHZ)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</si>
</sst>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_);_(&quot;$&quot;* \(#,##0\);_(&quot;$&quot;* &quot;-&quot;_);_(@_)"/>
    <numFmt numFmtId="166" formatCode="[&gt;=0]\+0.0%;[&lt;0]\-0.0%"/>
    <numFmt numFmtId="167" formatCode="#,##0.0"/>
    <numFmt numFmtId="168" formatCode="0.0%"/>
    <numFmt numFmtId="169" formatCode="[&gt;=0]\+0.00%;[&lt;0]\-0.00%"/>
    <numFmt numFmtId="170" formatCode="[=0]#,##0;[&gt;=5]#,##0;&quot;&lt;5&quot;"/>
    <numFmt numFmtId="171" formatCode="[=0]#,##0.0;[&gt;=5]#,##0.0;&quot;&lt;5&quot;"/>
  </numFmts>
  <fonts count="17"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b/>
      <sz val="10"/>
      <color theme="1"/>
      <name val="HelveticaNeueLT Std"/>
      <family val="2"/>
    </font>
    <font>
      <sz val="11"/>
      <color theme="1"/>
      <name val="HelveticaNeueLT Std"/>
      <family val="2"/>
    </font>
    <font>
      <sz val="9"/>
      <color theme="1"/>
      <name val="HelveticaNeueLT Std"/>
      <family val="2"/>
    </font>
    <font>
      <sz val="9"/>
      <name val="HelveticaNeueLT Std"/>
      <family val="2"/>
    </font>
    <font>
      <b/>
      <sz val="9"/>
      <color rgb="FFFFFFFF"/>
      <name val="HelveticaNeueLT Std"/>
      <family val="2"/>
    </font>
    <font>
      <sz val="9"/>
      <color rgb="FF000000"/>
      <name val="HelveticaNeueLT Std"/>
      <family val="2"/>
    </font>
    <font>
      <b/>
      <sz val="9"/>
      <color rgb="FF000000"/>
      <name val="HelveticaNeueLT Std"/>
      <family val="2"/>
    </font>
    <font>
      <i/>
      <sz val="9"/>
      <color rgb="FF000000"/>
      <name val="HelveticaNeueLT Std"/>
      <family val="2"/>
    </font>
    <font>
      <b/>
      <sz val="9"/>
      <name val="HelveticaNeueLT Std"/>
      <family val="2"/>
    </font>
    <font>
      <i/>
      <sz val="9"/>
      <name val="HelveticaNeueLT Std"/>
      <family val="2"/>
    </font>
    <font>
      <sz val="9"/>
      <color rgb="FF222B35"/>
      <name val="HelveticaNeueLT Std"/>
      <family val="2"/>
    </font>
    <font>
      <sz val="9"/>
      <color rgb="FFFF0000"/>
      <name val="HelveticaNeueLT Std"/>
      <family val="2"/>
    </font>
  </fonts>
  <fills count="5">
    <fill>
      <patternFill patternType="none"/>
    </fill>
    <fill>
      <patternFill patternType="gray125"/>
    </fill>
    <fill>
      <patternFill patternType="solid">
        <fgColor rgb="FF009696"/>
        <bgColor rgb="FF000000"/>
      </patternFill>
    </fill>
    <fill>
      <patternFill patternType="solid">
        <fgColor rgb="FFE0E0E0"/>
        <bgColor rgb="FF000000"/>
      </patternFill>
    </fill>
    <fill>
      <patternFill patternType="solid">
        <fgColor rgb="FFB2B4B2"/>
        <bgColor rgb="FF000000"/>
      </patternFill>
    </fill>
  </fills>
  <borders count="44">
    <border>
      <left/>
      <right/>
      <top/>
      <bottom/>
      <diagonal/>
    </border>
    <border>
      <left style="dotted">
        <color auto="1"/>
      </left>
      <right/>
      <top style="dotted">
        <color auto="1"/>
      </top>
      <bottom/>
      <diagonal/>
    </border>
    <border>
      <left/>
      <right/>
      <top style="dotted">
        <color auto="1"/>
      </top>
      <bottom/>
      <diagonal/>
    </border>
    <border>
      <left style="dotted">
        <color auto="1"/>
      </left>
      <right/>
      <top/>
      <bottom style="dotted">
        <color auto="1"/>
      </bottom>
      <diagonal/>
    </border>
    <border>
      <left style="dotted">
        <color auto="1"/>
      </left>
      <right/>
      <top/>
      <bottom style="dotted">
        <color rgb="FF44546A"/>
      </bottom>
      <diagonal/>
    </border>
    <border>
      <left/>
      <right/>
      <top/>
      <bottom style="dotted">
        <color auto="1"/>
      </bottom>
      <diagonal/>
    </border>
    <border>
      <left/>
      <right/>
      <top/>
      <bottom style="dotted">
        <color rgb="FF44546A"/>
      </bottom>
      <diagonal/>
    </border>
    <border>
      <left style="dotted">
        <color auto="1"/>
      </left>
      <right/>
      <top/>
      <bottom/>
      <diagonal/>
    </border>
    <border>
      <left/>
      <right/>
      <top/>
      <bottom style="thin">
        <color auto="1"/>
      </bottom>
      <diagonal/>
    </border>
    <border>
      <left style="dotted">
        <color auto="1"/>
      </left>
      <right/>
      <top/>
      <bottom style="thin">
        <color auto="1"/>
      </bottom>
      <diagonal/>
    </border>
    <border>
      <left/>
      <right/>
      <top style="thin">
        <color auto="1"/>
      </top>
      <bottom style="dotted">
        <color auto="1"/>
      </bottom>
      <diagonal/>
    </border>
    <border>
      <left/>
      <right/>
      <top style="thin">
        <color auto="1"/>
      </top>
      <bottom/>
      <diagonal/>
    </border>
    <border>
      <left style="dotted">
        <color auto="1"/>
      </left>
      <right/>
      <top style="dotted">
        <color rgb="FF44546A"/>
      </top>
      <bottom/>
      <diagonal/>
    </border>
    <border>
      <left style="dotted">
        <color auto="1"/>
      </left>
      <right/>
      <top style="dotted">
        <color rgb="FF44546A"/>
      </top>
      <bottom style="thin">
        <color auto="1"/>
      </bottom>
      <diagonal/>
    </border>
    <border>
      <left/>
      <right/>
      <top/>
      <bottom style="thin">
        <color rgb="FF44546A"/>
      </bottom>
      <diagonal/>
    </border>
    <border>
      <left style="dotted">
        <color auto="1"/>
      </left>
      <right/>
      <top/>
      <bottom style="thin">
        <color rgb="FF44546A"/>
      </bottom>
      <diagonal/>
    </border>
    <border>
      <left style="thick">
        <color auto="1"/>
      </left>
      <right/>
      <top/>
      <bottom/>
      <diagonal/>
    </border>
    <border>
      <left/>
      <right style="thick">
        <color auto="1"/>
      </right>
      <top style="dotted">
        <color auto="1"/>
      </top>
      <bottom/>
      <diagonal/>
    </border>
    <border>
      <left/>
      <right style="thick">
        <color auto="1"/>
      </right>
      <top/>
      <bottom/>
      <diagonal/>
    </border>
    <border>
      <left/>
      <right style="thick">
        <color auto="1"/>
      </right>
      <top/>
      <bottom style="dotted">
        <color rgb="FF44546A"/>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style="dotted">
        <color auto="1"/>
      </bottom>
      <diagonal/>
    </border>
    <border>
      <left style="thick">
        <color auto="1"/>
      </left>
      <right/>
      <top/>
      <bottom style="thin">
        <color rgb="FF44546A"/>
      </bottom>
      <diagonal/>
    </border>
    <border>
      <left/>
      <right style="thick">
        <color auto="1"/>
      </right>
      <top/>
      <bottom style="thin">
        <color rgb="FF44546A"/>
      </bottom>
      <diagonal/>
    </border>
    <border>
      <left/>
      <right style="thick">
        <color auto="1"/>
      </right>
      <top style="thin">
        <color auto="1"/>
      </top>
      <bottom style="dotted">
        <color auto="1"/>
      </bottom>
      <diagonal/>
    </border>
    <border>
      <left style="thick">
        <color auto="1"/>
      </left>
      <right/>
      <top/>
      <bottom style="thick">
        <color auto="1"/>
      </bottom>
      <diagonal/>
    </border>
    <border>
      <left/>
      <right/>
      <top/>
      <bottom style="thick">
        <color auto="1"/>
      </bottom>
      <diagonal/>
    </border>
    <border>
      <left style="dotted">
        <color auto="1"/>
      </left>
      <right/>
      <top/>
      <bottom style="thick">
        <color auto="1"/>
      </bottom>
      <diagonal/>
    </border>
    <border>
      <left/>
      <right style="thick">
        <color auto="1"/>
      </right>
      <top/>
      <bottom style="thick">
        <color auto="1"/>
      </bottom>
      <diagonal/>
    </border>
    <border>
      <left/>
      <right style="thin">
        <color auto="1"/>
      </right>
      <top style="dotted">
        <color auto="1"/>
      </top>
      <bottom/>
      <diagonal/>
    </border>
    <border>
      <left/>
      <right style="thin">
        <color auto="1"/>
      </right>
      <top/>
      <bottom/>
      <diagonal/>
    </border>
    <border>
      <left/>
      <right style="thin">
        <color auto="1"/>
      </right>
      <top/>
      <bottom style="dotted">
        <color auto="1"/>
      </bottom>
      <diagonal/>
    </border>
    <border>
      <left/>
      <right style="thin">
        <color auto="1"/>
      </right>
      <top/>
      <bottom style="thin">
        <color auto="1"/>
      </bottom>
      <diagonal/>
    </border>
    <border>
      <left/>
      <right style="thin">
        <color auto="1"/>
      </right>
      <top/>
      <bottom style="thin">
        <color rgb="FF44546A"/>
      </bottom>
      <diagonal/>
    </border>
    <border>
      <left/>
      <right style="thin">
        <color auto="1"/>
      </right>
      <top style="thin">
        <color auto="1"/>
      </top>
      <bottom/>
      <diagonal/>
    </border>
    <border>
      <left/>
      <right style="thin">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dotted">
        <color rgb="FF44546A"/>
      </bottom>
      <diagonal/>
    </border>
    <border>
      <left/>
      <right style="thick">
        <color auto="1"/>
      </right>
      <top style="thick">
        <color auto="1"/>
      </top>
      <bottom style="thin">
        <color auto="1"/>
      </bottom>
      <diagonal/>
    </border>
  </borders>
  <cellStyleXfs count="8">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9" fontId="4" fillId="0" borderId="0" applyFont="0" applyFill="0" applyBorder="0" applyAlignment="0" applyProtection="0"/>
  </cellStyleXfs>
  <cellXfs count="211">
    <xf numFmtId="0" fontId="0" fillId="0" borderId="0" xfId="0"/>
    <xf numFmtId="0" fontId="5" fillId="0" borderId="0" xfId="0" applyFont="1"/>
    <xf numFmtId="0" fontId="6" fillId="0" borderId="0" xfId="0" applyFont="1"/>
    <xf numFmtId="0" fontId="7" fillId="0" borderId="0" xfId="0" applyFont="1"/>
    <xf numFmtId="0" fontId="6" fillId="0" borderId="0" xfId="0" applyFont="1" applyFill="1"/>
    <xf numFmtId="0" fontId="7" fillId="0" borderId="0" xfId="0" applyFont="1" applyAlignment="1">
      <alignment vertical="center"/>
    </xf>
    <xf numFmtId="0" fontId="10" fillId="0" borderId="0" xfId="0" applyFont="1" applyFill="1" applyBorder="1"/>
    <xf numFmtId="168" fontId="10" fillId="0" borderId="0" xfId="7" applyNumberFormat="1" applyFont="1" applyFill="1" applyBorder="1"/>
    <xf numFmtId="0" fontId="11" fillId="3" borderId="0" xfId="0" applyFont="1" applyFill="1" applyBorder="1" applyAlignment="1">
      <alignment horizontal="left" vertical="top" wrapText="1"/>
    </xf>
    <xf numFmtId="0" fontId="11" fillId="3" borderId="1" xfId="0" applyFont="1" applyFill="1" applyBorder="1" applyAlignment="1">
      <alignment horizontal="left" vertical="top" wrapText="1"/>
    </xf>
    <xf numFmtId="3" fontId="8"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xf>
    <xf numFmtId="3" fontId="10" fillId="3" borderId="2" xfId="0" applyNumberFormat="1" applyFont="1" applyFill="1" applyBorder="1" applyAlignment="1">
      <alignment horizontal="center" vertical="center"/>
    </xf>
    <xf numFmtId="167" fontId="10" fillId="3" borderId="2" xfId="0" applyNumberFormat="1" applyFont="1" applyFill="1" applyBorder="1" applyAlignment="1">
      <alignment horizontal="center" vertical="center"/>
    </xf>
    <xf numFmtId="0" fontId="11" fillId="3" borderId="3" xfId="0" applyFont="1" applyFill="1" applyBorder="1" applyAlignment="1">
      <alignment horizontal="left" vertical="top" wrapText="1"/>
    </xf>
    <xf numFmtId="168" fontId="8" fillId="3" borderId="0" xfId="7" applyNumberFormat="1" applyFont="1" applyFill="1" applyBorder="1" applyAlignment="1">
      <alignment horizontal="center" vertical="center" wrapText="1"/>
    </xf>
    <xf numFmtId="0" fontId="13" fillId="3" borderId="4" xfId="0" applyFont="1" applyFill="1" applyBorder="1" applyAlignment="1">
      <alignment horizontal="left" vertical="top" wrapText="1"/>
    </xf>
    <xf numFmtId="168" fontId="8" fillId="3" borderId="5" xfId="7" applyNumberFormat="1" applyFont="1" applyFill="1" applyBorder="1" applyAlignment="1">
      <alignment horizontal="center" vertical="center" wrapText="1"/>
    </xf>
    <xf numFmtId="168" fontId="8" fillId="3" borderId="6" xfId="7" applyNumberFormat="1" applyFont="1" applyFill="1" applyBorder="1" applyAlignment="1">
      <alignment horizontal="center" vertical="center" wrapText="1"/>
    </xf>
    <xf numFmtId="0" fontId="11" fillId="3" borderId="7" xfId="0" applyFont="1" applyFill="1" applyBorder="1" applyAlignment="1">
      <alignment horizontal="left" vertical="top" wrapText="1"/>
    </xf>
    <xf numFmtId="0" fontId="8" fillId="3" borderId="0" xfId="0" applyFont="1" applyFill="1" applyBorder="1" applyAlignment="1">
      <alignment horizontal="center" vertical="center" wrapText="1"/>
    </xf>
    <xf numFmtId="3" fontId="8" fillId="3" borderId="0" xfId="0" applyNumberFormat="1" applyFont="1" applyFill="1" applyBorder="1" applyAlignment="1">
      <alignment horizontal="center" vertical="center"/>
    </xf>
    <xf numFmtId="3" fontId="10" fillId="3" borderId="0" xfId="0" applyNumberFormat="1" applyFont="1" applyFill="1" applyBorder="1" applyAlignment="1">
      <alignment horizontal="center" vertical="center"/>
    </xf>
    <xf numFmtId="167" fontId="10" fillId="3" borderId="0" xfId="0" applyNumberFormat="1" applyFont="1" applyFill="1" applyBorder="1" applyAlignment="1">
      <alignment horizontal="center" vertical="center"/>
    </xf>
    <xf numFmtId="0" fontId="11" fillId="3" borderId="8" xfId="0" applyFont="1" applyFill="1" applyBorder="1" applyAlignment="1">
      <alignment horizontal="left" vertical="top" wrapText="1"/>
    </xf>
    <xf numFmtId="0" fontId="11" fillId="3" borderId="9" xfId="0" applyFont="1" applyFill="1" applyBorder="1" applyAlignment="1">
      <alignment horizontal="left" vertical="top" wrapText="1"/>
    </xf>
    <xf numFmtId="168" fontId="10" fillId="3" borderId="8" xfId="7"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13" fillId="3" borderId="7"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3" fontId="8" fillId="3" borderId="0" xfId="0" applyNumberFormat="1" applyFont="1" applyFill="1" applyBorder="1" applyAlignment="1">
      <alignment horizontal="center" vertical="center" wrapText="1"/>
    </xf>
    <xf numFmtId="167" fontId="8" fillId="3" borderId="2" xfId="0" applyNumberFormat="1" applyFont="1" applyFill="1" applyBorder="1" applyAlignment="1">
      <alignment horizontal="center" vertical="center" wrapText="1"/>
    </xf>
    <xf numFmtId="167" fontId="8" fillId="3" borderId="0" xfId="0" applyNumberFormat="1" applyFont="1" applyFill="1" applyBorder="1" applyAlignment="1">
      <alignment horizontal="center" vertical="center" wrapText="1"/>
    </xf>
    <xf numFmtId="168" fontId="8" fillId="3" borderId="8" xfId="7" applyNumberFormat="1" applyFont="1" applyFill="1" applyBorder="1" applyAlignment="1">
      <alignment horizontal="center" vertical="center" wrapText="1"/>
    </xf>
    <xf numFmtId="168" fontId="8" fillId="3" borderId="8" xfId="7" applyNumberFormat="1" applyFont="1" applyFill="1" applyBorder="1" applyAlignment="1">
      <alignment horizontal="center" vertical="center"/>
    </xf>
    <xf numFmtId="0" fontId="10" fillId="3" borderId="0" xfId="0" applyFont="1" applyFill="1" applyBorder="1" applyAlignment="1">
      <alignment horizontal="center" vertical="center" wrapText="1"/>
    </xf>
    <xf numFmtId="170" fontId="10" fillId="3" borderId="0" xfId="0" applyNumberFormat="1" applyFont="1" applyFill="1" applyBorder="1" applyAlignment="1">
      <alignment horizontal="center" vertical="center"/>
    </xf>
    <xf numFmtId="171" fontId="10" fillId="3" borderId="0" xfId="0" applyNumberFormat="1" applyFont="1" applyFill="1" applyBorder="1" applyAlignment="1">
      <alignment horizontal="center" vertical="center"/>
    </xf>
    <xf numFmtId="170" fontId="8" fillId="3" borderId="2" xfId="0" applyNumberFormat="1" applyFont="1" applyFill="1" applyBorder="1" applyAlignment="1">
      <alignment horizontal="center" vertical="center"/>
    </xf>
    <xf numFmtId="170" fontId="10" fillId="3" borderId="2" xfId="0" applyNumberFormat="1" applyFont="1" applyFill="1" applyBorder="1" applyAlignment="1">
      <alignment horizontal="center" vertical="center"/>
    </xf>
    <xf numFmtId="171" fontId="10" fillId="3" borderId="2" xfId="0" applyNumberFormat="1" applyFont="1" applyFill="1" applyBorder="1" applyAlignment="1">
      <alignment horizontal="center" vertical="center"/>
    </xf>
    <xf numFmtId="0" fontId="11" fillId="3" borderId="12" xfId="0" applyFont="1" applyFill="1" applyBorder="1" applyAlignment="1">
      <alignment horizontal="left" wrapText="1"/>
    </xf>
    <xf numFmtId="170" fontId="8" fillId="3" borderId="0" xfId="0"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3" fontId="10" fillId="3" borderId="10" xfId="0" applyNumberFormat="1" applyFont="1" applyFill="1" applyBorder="1" applyAlignment="1">
      <alignment horizontal="center" vertical="center"/>
    </xf>
    <xf numFmtId="168" fontId="15" fillId="3" borderId="5" xfId="7" applyNumberFormat="1" applyFont="1" applyFill="1" applyBorder="1" applyAlignment="1">
      <alignment horizontal="center" vertical="center" wrapText="1"/>
    </xf>
    <xf numFmtId="168" fontId="8" fillId="3" borderId="5" xfId="0" applyNumberFormat="1" applyFont="1" applyFill="1" applyBorder="1" applyAlignment="1">
      <alignment horizontal="center" vertical="center" wrapText="1"/>
    </xf>
    <xf numFmtId="3" fontId="8" fillId="4" borderId="0"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wrapText="1"/>
    </xf>
    <xf numFmtId="3" fontId="10" fillId="4" borderId="0" xfId="0" applyNumberFormat="1" applyFont="1" applyFill="1" applyBorder="1" applyAlignment="1">
      <alignment horizontal="center" vertical="center"/>
    </xf>
    <xf numFmtId="167" fontId="10" fillId="4" borderId="0" xfId="0" applyNumberFormat="1" applyFont="1" applyFill="1" applyBorder="1" applyAlignment="1">
      <alignment horizontal="center" vertical="center"/>
    </xf>
    <xf numFmtId="0" fontId="11" fillId="4" borderId="0" xfId="0" applyFont="1" applyFill="1" applyBorder="1" applyAlignment="1">
      <alignment horizontal="left" vertical="top" wrapText="1"/>
    </xf>
    <xf numFmtId="0" fontId="11" fillId="4" borderId="1" xfId="0" applyFont="1" applyFill="1" applyBorder="1" applyAlignment="1">
      <alignment vertical="top" wrapText="1"/>
    </xf>
    <xf numFmtId="3" fontId="8" fillId="4" borderId="2"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xf>
    <xf numFmtId="3" fontId="10" fillId="4" borderId="2" xfId="0" applyNumberFormat="1" applyFont="1" applyFill="1" applyBorder="1" applyAlignment="1">
      <alignment horizontal="center" vertical="center"/>
    </xf>
    <xf numFmtId="167" fontId="10" fillId="4" borderId="2" xfId="0" applyNumberFormat="1" applyFont="1" applyFill="1" applyBorder="1" applyAlignment="1">
      <alignment horizontal="center" vertical="center"/>
    </xf>
    <xf numFmtId="0" fontId="11" fillId="4" borderId="3" xfId="0" applyFont="1" applyFill="1" applyBorder="1" applyAlignment="1">
      <alignment vertical="top" wrapText="1"/>
    </xf>
    <xf numFmtId="168" fontId="8" fillId="4" borderId="5" xfId="7" applyNumberFormat="1" applyFont="1" applyFill="1" applyBorder="1" applyAlignment="1">
      <alignment horizontal="center" vertical="center" wrapText="1"/>
    </xf>
    <xf numFmtId="3" fontId="8" fillId="4" borderId="0" xfId="0" applyNumberFormat="1" applyFont="1" applyFill="1" applyBorder="1" applyAlignment="1">
      <alignment horizontal="center" vertical="center"/>
    </xf>
    <xf numFmtId="0" fontId="11" fillId="4" borderId="4" xfId="0" applyFont="1" applyFill="1" applyBorder="1" applyAlignment="1">
      <alignment vertical="top" wrapText="1"/>
    </xf>
    <xf numFmtId="0" fontId="11" fillId="4" borderId="7" xfId="0" applyFont="1" applyFill="1" applyBorder="1" applyAlignment="1">
      <alignment vertical="top" wrapText="1"/>
    </xf>
    <xf numFmtId="3" fontId="8" fillId="4" borderId="0" xfId="7" applyNumberFormat="1" applyFont="1" applyFill="1" applyBorder="1" applyAlignment="1">
      <alignment horizontal="center" vertical="center" wrapText="1"/>
    </xf>
    <xf numFmtId="0" fontId="11" fillId="4" borderId="8" xfId="0" applyFont="1" applyFill="1" applyBorder="1" applyAlignment="1">
      <alignment horizontal="left" vertical="top" wrapText="1"/>
    </xf>
    <xf numFmtId="0" fontId="11" fillId="4" borderId="9" xfId="0" applyFont="1" applyFill="1" applyBorder="1" applyAlignment="1">
      <alignment vertical="top" wrapText="1"/>
    </xf>
    <xf numFmtId="168" fontId="10" fillId="4" borderId="8" xfId="7" applyNumberFormat="1" applyFont="1" applyFill="1" applyBorder="1" applyAlignment="1">
      <alignment horizontal="center" vertical="center" wrapText="1"/>
    </xf>
    <xf numFmtId="168" fontId="8" fillId="4" borderId="8" xfId="7" applyNumberFormat="1" applyFont="1" applyFill="1" applyBorder="1" applyAlignment="1">
      <alignment horizontal="center" vertical="center" wrapText="1"/>
    </xf>
    <xf numFmtId="168" fontId="8" fillId="4" borderId="6" xfId="7" applyNumberFormat="1" applyFont="1" applyFill="1" applyBorder="1" applyAlignment="1">
      <alignment horizontal="center" vertical="center" wrapText="1"/>
    </xf>
    <xf numFmtId="0" fontId="11" fillId="4" borderId="12" xfId="0" applyFont="1" applyFill="1" applyBorder="1" applyAlignment="1">
      <alignment vertical="top" wrapText="1"/>
    </xf>
    <xf numFmtId="0" fontId="11" fillId="4" borderId="13" xfId="0" applyFont="1" applyFill="1" applyBorder="1" applyAlignment="1">
      <alignment vertical="top" wrapText="1"/>
    </xf>
    <xf numFmtId="3" fontId="8" fillId="4" borderId="11" xfId="0" applyNumberFormat="1" applyFont="1" applyFill="1" applyBorder="1" applyAlignment="1">
      <alignment horizontal="center" vertical="center" wrapText="1"/>
    </xf>
    <xf numFmtId="3" fontId="8" fillId="4" borderId="11"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167" fontId="8" fillId="4" borderId="2"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167" fontId="8" fillId="4" borderId="0" xfId="0" applyNumberFormat="1" applyFont="1" applyFill="1" applyBorder="1" applyAlignment="1">
      <alignment horizontal="center" vertical="center" wrapText="1"/>
    </xf>
    <xf numFmtId="0" fontId="11" fillId="4" borderId="14" xfId="0" applyFont="1" applyFill="1" applyBorder="1" applyAlignment="1">
      <alignment horizontal="left" vertical="top" wrapText="1"/>
    </xf>
    <xf numFmtId="0" fontId="11" fillId="4" borderId="15" xfId="0" applyFont="1" applyFill="1" applyBorder="1" applyAlignment="1">
      <alignment vertical="top" wrapText="1"/>
    </xf>
    <xf numFmtId="168" fontId="8" fillId="4" borderId="14" xfId="7" applyNumberFormat="1" applyFont="1" applyFill="1" applyBorder="1" applyAlignment="1">
      <alignment horizontal="center" vertical="center" wrapText="1"/>
    </xf>
    <xf numFmtId="168" fontId="8" fillId="4" borderId="14" xfId="7" applyNumberFormat="1" applyFont="1" applyFill="1" applyBorder="1" applyAlignment="1">
      <alignment horizontal="center" vertical="center"/>
    </xf>
    <xf numFmtId="168" fontId="8" fillId="4" borderId="8" xfId="7" applyNumberFormat="1" applyFont="1" applyFill="1" applyBorder="1" applyAlignment="1">
      <alignment horizontal="center" vertical="center"/>
    </xf>
    <xf numFmtId="0" fontId="8" fillId="4" borderId="11" xfId="0" applyFont="1" applyFill="1" applyBorder="1" applyAlignment="1">
      <alignment horizontal="center" vertical="center" wrapText="1"/>
    </xf>
    <xf numFmtId="3" fontId="10" fillId="3" borderId="17" xfId="0" applyNumberFormat="1" applyFont="1" applyFill="1" applyBorder="1" applyAlignment="1">
      <alignment horizontal="center" vertical="center"/>
    </xf>
    <xf numFmtId="168" fontId="8" fillId="3" borderId="18" xfId="7" applyNumberFormat="1" applyFont="1" applyFill="1" applyBorder="1" applyAlignment="1">
      <alignment horizontal="center" vertical="center" wrapText="1"/>
    </xf>
    <xf numFmtId="168" fontId="8" fillId="3" borderId="19" xfId="7" applyNumberFormat="1" applyFont="1" applyFill="1" applyBorder="1" applyAlignment="1">
      <alignment horizontal="center" vertical="center" wrapText="1"/>
    </xf>
    <xf numFmtId="3" fontId="10" fillId="3" borderId="18" xfId="0" applyNumberFormat="1" applyFont="1" applyFill="1" applyBorder="1" applyAlignment="1">
      <alignment horizontal="center" vertical="center"/>
    </xf>
    <xf numFmtId="168" fontId="10" fillId="3" borderId="21" xfId="7" applyNumberFormat="1" applyFont="1" applyFill="1" applyBorder="1" applyAlignment="1">
      <alignment horizontal="center" vertical="center" wrapText="1"/>
    </xf>
    <xf numFmtId="3" fontId="8" fillId="4" borderId="23"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168" fontId="8" fillId="4" borderId="24" xfId="7" applyNumberFormat="1" applyFont="1" applyFill="1" applyBorder="1" applyAlignment="1">
      <alignment horizontal="center" vertical="center" wrapText="1"/>
    </xf>
    <xf numFmtId="168" fontId="8" fillId="4" borderId="19" xfId="7"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168" fontId="8" fillId="4" borderId="21" xfId="7" applyNumberFormat="1" applyFont="1" applyFill="1" applyBorder="1" applyAlignment="1">
      <alignment horizontal="center" vertical="center"/>
    </xf>
    <xf numFmtId="3" fontId="10" fillId="3" borderId="23" xfId="0" applyNumberFormat="1" applyFont="1" applyFill="1" applyBorder="1" applyAlignment="1">
      <alignment horizontal="center" vertical="center"/>
    </xf>
    <xf numFmtId="168" fontId="8" fillId="3" borderId="24" xfId="7" applyNumberFormat="1" applyFont="1" applyFill="1" applyBorder="1" applyAlignment="1">
      <alignment horizontal="center" vertical="center" wrapText="1"/>
    </xf>
    <xf numFmtId="3" fontId="8" fillId="4" borderId="18"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wrapText="1"/>
    </xf>
    <xf numFmtId="0" fontId="13" fillId="4" borderId="16" xfId="0" applyFont="1" applyFill="1" applyBorder="1" applyAlignment="1">
      <alignment horizontal="left" vertical="top" wrapText="1"/>
    </xf>
    <xf numFmtId="0" fontId="13" fillId="4" borderId="20" xfId="0" applyFont="1" applyFill="1" applyBorder="1" applyAlignment="1">
      <alignment horizontal="left" vertical="top" wrapText="1"/>
    </xf>
    <xf numFmtId="3" fontId="8" fillId="3" borderId="18"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wrapText="1"/>
    </xf>
    <xf numFmtId="3" fontId="8" fillId="3" borderId="18" xfId="0" applyNumberFormat="1" applyFont="1" applyFill="1" applyBorder="1" applyAlignment="1">
      <alignment horizontal="center" vertical="center" wrapText="1"/>
    </xf>
    <xf numFmtId="168" fontId="8" fillId="3" borderId="21" xfId="7" applyNumberFormat="1" applyFont="1" applyFill="1" applyBorder="1" applyAlignment="1">
      <alignment horizontal="center" vertical="center"/>
    </xf>
    <xf numFmtId="168" fontId="8" fillId="4" borderId="26" xfId="7" applyNumberFormat="1" applyFont="1" applyFill="1" applyBorder="1" applyAlignment="1">
      <alignment horizontal="center" vertical="center"/>
    </xf>
    <xf numFmtId="170" fontId="10" fillId="3" borderId="18" xfId="0" applyNumberFormat="1" applyFont="1" applyFill="1" applyBorder="1" applyAlignment="1">
      <alignment horizontal="center" vertical="center"/>
    </xf>
    <xf numFmtId="0" fontId="11" fillId="3" borderId="16" xfId="0" applyFont="1" applyFill="1" applyBorder="1" applyAlignment="1">
      <alignment horizontal="left" vertical="top" wrapText="1"/>
    </xf>
    <xf numFmtId="170" fontId="10" fillId="3" borderId="17" xfId="0" applyNumberFormat="1" applyFont="1" applyFill="1" applyBorder="1" applyAlignment="1">
      <alignment horizontal="center" vertical="center"/>
    </xf>
    <xf numFmtId="0" fontId="11" fillId="3" borderId="20" xfId="0" applyFont="1" applyFill="1" applyBorder="1" applyAlignment="1">
      <alignment horizontal="left" vertical="top" wrapText="1"/>
    </xf>
    <xf numFmtId="0" fontId="11" fillId="4" borderId="16" xfId="0" applyFont="1" applyFill="1" applyBorder="1" applyAlignment="1">
      <alignment horizontal="left" vertical="top" wrapText="1"/>
    </xf>
    <xf numFmtId="3" fontId="10" fillId="4" borderId="18" xfId="0" applyNumberFormat="1" applyFont="1" applyFill="1" applyBorder="1" applyAlignment="1">
      <alignment horizontal="center" vertical="center"/>
    </xf>
    <xf numFmtId="0" fontId="12" fillId="4" borderId="16" xfId="0" applyFont="1" applyFill="1" applyBorder="1" applyAlignment="1">
      <alignment horizontal="left" vertical="top" wrapText="1"/>
    </xf>
    <xf numFmtId="3" fontId="10" fillId="4" borderId="17" xfId="0" applyNumberFormat="1" applyFont="1" applyFill="1" applyBorder="1" applyAlignment="1">
      <alignment horizontal="center" vertical="center"/>
    </xf>
    <xf numFmtId="0" fontId="11" fillId="4" borderId="20" xfId="0" applyFont="1" applyFill="1" applyBorder="1" applyAlignment="1">
      <alignment horizontal="left" vertical="top" wrapText="1"/>
    </xf>
    <xf numFmtId="168" fontId="10" fillId="4" borderId="21" xfId="7" applyNumberFormat="1" applyFont="1" applyFill="1" applyBorder="1" applyAlignment="1">
      <alignment horizontal="center" vertical="center" wrapText="1"/>
    </xf>
    <xf numFmtId="0" fontId="13" fillId="3" borderId="16" xfId="0" applyFont="1" applyFill="1" applyBorder="1" applyAlignment="1">
      <alignment horizontal="left" vertical="top" wrapText="1"/>
    </xf>
    <xf numFmtId="3" fontId="10" fillId="3" borderId="27" xfId="0" applyNumberFormat="1" applyFont="1" applyFill="1" applyBorder="1" applyAlignment="1">
      <alignment horizontal="center" vertical="center"/>
    </xf>
    <xf numFmtId="0" fontId="14" fillId="3" borderId="16" xfId="0" applyFont="1" applyFill="1" applyBorder="1" applyAlignment="1">
      <alignment horizontal="left" vertical="top" wrapText="1"/>
    </xf>
    <xf numFmtId="168" fontId="15" fillId="3" borderId="24" xfId="7" applyNumberFormat="1" applyFont="1" applyFill="1" applyBorder="1" applyAlignment="1">
      <alignment horizontal="center" vertical="center" wrapText="1"/>
    </xf>
    <xf numFmtId="0" fontId="13" fillId="3" borderId="20" xfId="0" applyFont="1" applyFill="1" applyBorder="1" applyAlignment="1">
      <alignment horizontal="left" vertical="top" wrapText="1"/>
    </xf>
    <xf numFmtId="0" fontId="13" fillId="3" borderId="28" xfId="0" applyFont="1" applyFill="1" applyBorder="1" applyAlignment="1">
      <alignment horizontal="left" vertical="top" wrapText="1"/>
    </xf>
    <xf numFmtId="0" fontId="11" fillId="3" borderId="29" xfId="0" applyFont="1" applyFill="1" applyBorder="1" applyAlignment="1">
      <alignment horizontal="left" vertical="top" wrapText="1"/>
    </xf>
    <xf numFmtId="0" fontId="11" fillId="3" borderId="30" xfId="0" applyFont="1" applyFill="1" applyBorder="1" applyAlignment="1">
      <alignment horizontal="left" vertical="top" wrapText="1"/>
    </xf>
    <xf numFmtId="168" fontId="8" fillId="3" borderId="29" xfId="7" applyNumberFormat="1" applyFont="1" applyFill="1" applyBorder="1" applyAlignment="1">
      <alignment horizontal="center" vertical="center" wrapText="1"/>
    </xf>
    <xf numFmtId="168" fontId="8" fillId="3" borderId="29" xfId="7" applyNumberFormat="1" applyFont="1" applyFill="1" applyBorder="1" applyAlignment="1">
      <alignment horizontal="center" vertical="center"/>
    </xf>
    <xf numFmtId="168" fontId="8" fillId="3" borderId="31" xfId="7"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8" fontId="8" fillId="3" borderId="33" xfId="7" applyNumberFormat="1" applyFont="1" applyFill="1" applyBorder="1" applyAlignment="1">
      <alignment horizontal="center" vertical="center" wrapText="1"/>
    </xf>
    <xf numFmtId="168" fontId="8" fillId="3" borderId="34" xfId="7" applyNumberFormat="1" applyFont="1" applyFill="1" applyBorder="1" applyAlignment="1">
      <alignment horizontal="center" vertical="center" wrapText="1"/>
    </xf>
    <xf numFmtId="167" fontId="10" fillId="3" borderId="33" xfId="0" applyNumberFormat="1" applyFont="1" applyFill="1" applyBorder="1" applyAlignment="1">
      <alignment horizontal="center" vertical="center"/>
    </xf>
    <xf numFmtId="168" fontId="10" fillId="3" borderId="35" xfId="7" applyNumberFormat="1" applyFont="1" applyFill="1" applyBorder="1" applyAlignment="1">
      <alignment horizontal="center" vertical="center" wrapText="1"/>
    </xf>
    <xf numFmtId="167" fontId="10" fillId="4" borderId="33" xfId="0" applyNumberFormat="1" applyFont="1" applyFill="1" applyBorder="1" applyAlignment="1">
      <alignment horizontal="center" vertical="center"/>
    </xf>
    <xf numFmtId="167" fontId="10" fillId="4" borderId="32" xfId="0" applyNumberFormat="1" applyFont="1" applyFill="1" applyBorder="1" applyAlignment="1">
      <alignment horizontal="center" vertical="center"/>
    </xf>
    <xf numFmtId="168" fontId="8" fillId="4" borderId="34" xfId="7" applyNumberFormat="1" applyFont="1" applyFill="1" applyBorder="1" applyAlignment="1">
      <alignment horizontal="center" vertical="center" wrapText="1"/>
    </xf>
    <xf numFmtId="168" fontId="8" fillId="4" borderId="35" xfId="7" applyNumberFormat="1" applyFont="1" applyFill="1" applyBorder="1" applyAlignment="1">
      <alignment horizontal="center" vertical="center" wrapText="1"/>
    </xf>
    <xf numFmtId="168" fontId="8" fillId="3" borderId="35" xfId="7" applyNumberFormat="1" applyFont="1" applyFill="1" applyBorder="1" applyAlignment="1">
      <alignment horizontal="center" vertical="center" wrapText="1"/>
    </xf>
    <xf numFmtId="3" fontId="10" fillId="4" borderId="33" xfId="0" applyNumberFormat="1" applyFont="1" applyFill="1" applyBorder="1" applyAlignment="1">
      <alignment horizontal="center" vertical="center"/>
    </xf>
    <xf numFmtId="168" fontId="8" fillId="4" borderId="36" xfId="7" applyNumberFormat="1" applyFont="1" applyFill="1" applyBorder="1" applyAlignment="1">
      <alignment horizontal="center" vertical="center" wrapText="1"/>
    </xf>
    <xf numFmtId="167" fontId="10" fillId="3" borderId="33" xfId="0" quotePrefix="1" applyNumberFormat="1" applyFont="1" applyFill="1" applyBorder="1" applyAlignment="1">
      <alignment horizontal="center" vertical="center"/>
    </xf>
    <xf numFmtId="167" fontId="10" fillId="3" borderId="32" xfId="0" quotePrefix="1" applyNumberFormat="1" applyFont="1" applyFill="1" applyBorder="1" applyAlignment="1">
      <alignment horizontal="center" vertical="center"/>
    </xf>
    <xf numFmtId="168" fontId="10" fillId="3" borderId="34" xfId="0" quotePrefix="1" applyNumberFormat="1" applyFont="1" applyFill="1" applyBorder="1" applyAlignment="1">
      <alignment horizontal="center" vertical="center"/>
    </xf>
    <xf numFmtId="168" fontId="10" fillId="3" borderId="35" xfId="0" applyNumberFormat="1" applyFont="1" applyFill="1" applyBorder="1" applyAlignment="1">
      <alignment horizontal="center" vertical="center"/>
    </xf>
    <xf numFmtId="168" fontId="10" fillId="4" borderId="35" xfId="7" applyNumberFormat="1" applyFont="1" applyFill="1" applyBorder="1" applyAlignment="1">
      <alignment horizontal="center" vertical="center" wrapText="1"/>
    </xf>
    <xf numFmtId="167" fontId="10" fillId="3" borderId="37" xfId="0" applyNumberFormat="1" applyFont="1" applyFill="1" applyBorder="1" applyAlignment="1">
      <alignment horizontal="center" vertical="center"/>
    </xf>
    <xf numFmtId="168" fontId="8" fillId="3" borderId="34" xfId="0" applyNumberFormat="1" applyFont="1" applyFill="1" applyBorder="1" applyAlignment="1">
      <alignment horizontal="center" vertical="center" wrapText="1"/>
    </xf>
    <xf numFmtId="168" fontId="8" fillId="3" borderId="38" xfId="7"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xf>
    <xf numFmtId="3" fontId="10" fillId="3" borderId="33" xfId="0" applyNumberFormat="1" applyFont="1" applyFill="1" applyBorder="1" applyAlignment="1">
      <alignment horizontal="center" vertical="center"/>
    </xf>
    <xf numFmtId="3" fontId="10" fillId="3" borderId="32" xfId="0" applyNumberFormat="1" applyFont="1" applyFill="1" applyBorder="1" applyAlignment="1">
      <alignment horizontal="center" vertical="center"/>
    </xf>
    <xf numFmtId="168" fontId="8" fillId="3" borderId="42" xfId="7"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168" fontId="8" fillId="4" borderId="42" xfId="7" applyNumberFormat="1" applyFont="1" applyFill="1" applyBorder="1" applyAlignment="1">
      <alignment horizontal="center" vertical="center" wrapText="1"/>
    </xf>
    <xf numFmtId="3" fontId="8" fillId="4" borderId="37" xfId="0" applyNumberFormat="1" applyFont="1" applyFill="1" applyBorder="1" applyAlignment="1">
      <alignment horizontal="center" vertical="center"/>
    </xf>
    <xf numFmtId="0" fontId="8" fillId="4" borderId="33" xfId="0" applyFont="1" applyFill="1" applyBorder="1" applyAlignment="1">
      <alignment horizontal="center" vertical="center" wrapText="1"/>
    </xf>
    <xf numFmtId="3" fontId="8" fillId="3" borderId="33" xfId="0" applyNumberFormat="1" applyFont="1" applyFill="1" applyBorder="1" applyAlignment="1">
      <alignment horizontal="center" vertical="center"/>
    </xf>
    <xf numFmtId="3" fontId="8" fillId="3" borderId="32" xfId="0" applyNumberFormat="1" applyFont="1" applyFill="1" applyBorder="1" applyAlignment="1">
      <alignment horizontal="center" vertical="center"/>
    </xf>
    <xf numFmtId="170" fontId="10" fillId="3" borderId="33"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3" fontId="10" fillId="4" borderId="32" xfId="0" applyNumberFormat="1" applyFont="1" applyFill="1" applyBorder="1" applyAlignment="1">
      <alignment horizontal="center" vertical="center"/>
    </xf>
    <xf numFmtId="3" fontId="8" fillId="3" borderId="34" xfId="0" applyNumberFormat="1" applyFont="1" applyFill="1" applyBorder="1" applyAlignment="1">
      <alignment horizontal="center" vertical="center"/>
    </xf>
    <xf numFmtId="0" fontId="9" fillId="2" borderId="43" xfId="0" applyFont="1" applyFill="1" applyBorder="1" applyAlignment="1">
      <alignment horizontal="center" vertical="center"/>
    </xf>
    <xf numFmtId="166" fontId="10" fillId="3" borderId="33" xfId="7" applyNumberFormat="1" applyFont="1" applyFill="1" applyBorder="1" applyAlignment="1">
      <alignment horizontal="center" vertical="center"/>
    </xf>
    <xf numFmtId="166" fontId="10" fillId="3" borderId="32" xfId="7" applyNumberFormat="1" applyFont="1" applyFill="1" applyBorder="1" applyAlignment="1">
      <alignment horizontal="center" vertical="center"/>
    </xf>
    <xf numFmtId="169" fontId="10" fillId="3" borderId="32" xfId="7" applyNumberFormat="1" applyFont="1" applyFill="1" applyBorder="1" applyAlignment="1">
      <alignment horizontal="center" vertical="center"/>
    </xf>
    <xf numFmtId="166" fontId="10" fillId="3" borderId="42" xfId="7" applyNumberFormat="1" applyFont="1" applyFill="1" applyBorder="1" applyAlignment="1">
      <alignment horizontal="center" vertical="center"/>
    </xf>
    <xf numFmtId="166" fontId="10" fillId="3" borderId="35" xfId="7" applyNumberFormat="1" applyFont="1" applyFill="1" applyBorder="1" applyAlignment="1">
      <alignment horizontal="center" vertical="center"/>
    </xf>
    <xf numFmtId="166" fontId="10" fillId="4" borderId="37" xfId="7" applyNumberFormat="1" applyFont="1" applyFill="1" applyBorder="1" applyAlignment="1">
      <alignment horizontal="center" vertical="center"/>
    </xf>
    <xf numFmtId="166" fontId="10" fillId="4" borderId="32" xfId="7" applyNumberFormat="1" applyFont="1" applyFill="1" applyBorder="1" applyAlignment="1">
      <alignment horizontal="center" vertical="center"/>
    </xf>
    <xf numFmtId="166" fontId="10" fillId="4" borderId="34" xfId="7" applyNumberFormat="1" applyFont="1" applyFill="1" applyBorder="1" applyAlignment="1">
      <alignment horizontal="center" vertical="center"/>
    </xf>
    <xf numFmtId="166" fontId="10" fillId="4" borderId="42" xfId="7" applyNumberFormat="1" applyFont="1" applyFill="1" applyBorder="1" applyAlignment="1">
      <alignment horizontal="center" vertical="center"/>
    </xf>
    <xf numFmtId="166" fontId="10" fillId="4" borderId="33" xfId="7" applyNumberFormat="1" applyFont="1" applyFill="1" applyBorder="1" applyAlignment="1">
      <alignment horizontal="center" vertical="center"/>
    </xf>
    <xf numFmtId="166" fontId="10" fillId="4" borderId="35" xfId="7" applyNumberFormat="1" applyFont="1" applyFill="1" applyBorder="1" applyAlignment="1">
      <alignment horizontal="center" vertical="center"/>
    </xf>
    <xf numFmtId="166" fontId="10" fillId="3" borderId="34" xfId="7" applyNumberFormat="1" applyFont="1" applyFill="1" applyBorder="1" applyAlignment="1">
      <alignment horizontal="center" vertical="center"/>
    </xf>
    <xf numFmtId="166" fontId="10" fillId="4" borderId="36" xfId="7" applyNumberFormat="1" applyFont="1" applyFill="1" applyBorder="1" applyAlignment="1">
      <alignment horizontal="center" vertical="center"/>
    </xf>
    <xf numFmtId="166" fontId="10" fillId="3" borderId="33" xfId="7" quotePrefix="1" applyNumberFormat="1" applyFont="1" applyFill="1" applyBorder="1" applyAlignment="1">
      <alignment horizontal="center" vertical="center"/>
    </xf>
    <xf numFmtId="166" fontId="10" fillId="3" borderId="32" xfId="7" quotePrefix="1" applyNumberFormat="1" applyFont="1" applyFill="1" applyBorder="1" applyAlignment="1">
      <alignment horizontal="center" vertical="center"/>
    </xf>
    <xf numFmtId="166" fontId="10" fillId="3" borderId="34" xfId="7" quotePrefix="1" applyNumberFormat="1" applyFont="1" applyFill="1" applyBorder="1" applyAlignment="1">
      <alignment horizontal="center" vertical="center"/>
    </xf>
    <xf numFmtId="166" fontId="10" fillId="3" borderId="35" xfId="7" quotePrefix="1" applyNumberFormat="1" applyFont="1" applyFill="1" applyBorder="1" applyAlignment="1">
      <alignment horizontal="center" vertical="center"/>
    </xf>
    <xf numFmtId="166" fontId="10" fillId="3" borderId="38" xfId="7" applyNumberFormat="1" applyFont="1" applyFill="1" applyBorder="1" applyAlignment="1">
      <alignment horizontal="center" vertical="center"/>
    </xf>
    <xf numFmtId="0" fontId="16" fillId="0" borderId="0" xfId="0" applyFont="1" applyFill="1" applyBorder="1"/>
    <xf numFmtId="0" fontId="7" fillId="0" borderId="0" xfId="0" applyFont="1" applyAlignment="1">
      <alignment horizontal="left" vertical="top"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11" fillId="3" borderId="16"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0" xfId="0" applyFont="1" applyFill="1" applyBorder="1" applyAlignment="1">
      <alignment horizontal="left" vertical="top" wrapText="1"/>
    </xf>
    <xf numFmtId="0" fontId="8" fillId="0" borderId="0" xfId="0" applyFont="1" applyAlignment="1">
      <alignment horizontal="left" vertical="top" wrapText="1"/>
    </xf>
    <xf numFmtId="0" fontId="13" fillId="4" borderId="22"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20"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0"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4" borderId="25" xfId="0" applyFont="1" applyFill="1" applyBorder="1" applyAlignment="1">
      <alignment horizontal="left" vertical="top" wrapText="1"/>
    </xf>
    <xf numFmtId="0" fontId="11" fillId="4" borderId="22"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20" xfId="0" applyFont="1" applyFill="1" applyBorder="1" applyAlignment="1">
      <alignment horizontal="left" vertical="top" wrapText="1"/>
    </xf>
  </cellXfs>
  <cellStyles count="8">
    <cellStyle name="Comma [0]" xfId="1" xr:uid="{00000000-0005-0000-0000-000000000000}"/>
    <cellStyle name="Currency [0]" xfId="2" xr:uid="{00000000-0005-0000-0000-000001000000}"/>
    <cellStyle name="Normal" xfId="0" builtinId="0"/>
    <cellStyle name="Normal 2" xfId="3" xr:uid="{00000000-0005-0000-0000-000003000000}"/>
    <cellStyle name="Normal 3" xfId="5" xr:uid="{00000000-0005-0000-0000-000004000000}"/>
    <cellStyle name="Normal 4" xfId="6" xr:uid="{00000000-0005-0000-0000-000005000000}"/>
    <cellStyle name="Percent" xfId="7" builtinId="5"/>
    <cellStyle name="Percent 2" xfId="4" xr:uid="{00000000-0005-0000-0000-000006000000}"/>
  </cellStyles>
  <dxfs count="0"/>
  <tableStyles count="0" defaultTableStyle="TableStyleMedium2" defaultPivotStyle="PivotStyleLight16"/>
  <colors>
    <mruColors>
      <color rgb="FFB2B4B2"/>
      <color rgb="FFE0E0E0"/>
      <color rgb="FF009696"/>
      <color rgb="FFD6DCE4"/>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ork01\MS\Hospitalisation%20&#233;tranger\Pr&#233;sentation%20MLL%200109\Statistics\Results\Excel\all\summary\SAS_tri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U88"/>
  <sheetViews>
    <sheetView showGridLines="0" tabSelected="1" zoomScaleNormal="100" workbookViewId="0">
      <selection activeCell="U75" sqref="U75"/>
    </sheetView>
  </sheetViews>
  <sheetFormatPr defaultColWidth="9.3046875" defaultRowHeight="14.15" x14ac:dyDescent="0.35"/>
  <cols>
    <col min="1" max="1" width="9.3046875" style="2"/>
    <col min="2" max="2" width="15.3046875" style="2" customWidth="1"/>
    <col min="3" max="3" width="11" style="2" customWidth="1"/>
    <col min="4" max="4" width="14.3046875" style="2" customWidth="1"/>
    <col min="5" max="5" width="29.3046875" style="2" customWidth="1"/>
    <col min="6" max="9" width="7.07421875" style="2" hidden="1" customWidth="1"/>
    <col min="10" max="10" width="6.4609375" style="2" hidden="1" customWidth="1"/>
    <col min="11" max="14" width="8.69140625" style="2" customWidth="1"/>
    <col min="15" max="17" width="9.3046875" style="2" bestFit="1" customWidth="1"/>
    <col min="18" max="18" width="11.3046875" style="2" customWidth="1"/>
    <col min="19" max="19" width="9.3046875" style="2" bestFit="1" customWidth="1"/>
    <col min="20" max="16384" width="9.3046875" style="2"/>
  </cols>
  <sheetData>
    <row r="2" spans="2:21" x14ac:dyDescent="0.35">
      <c r="B2" s="1" t="s">
        <v>19</v>
      </c>
    </row>
    <row r="3" spans="2:21" x14ac:dyDescent="0.35">
      <c r="B3" s="3"/>
      <c r="G3" s="4"/>
      <c r="H3" s="4"/>
      <c r="I3" s="4"/>
      <c r="J3" s="4"/>
      <c r="K3" s="4"/>
      <c r="L3" s="4"/>
      <c r="M3" s="4"/>
      <c r="N3" s="4"/>
      <c r="O3" s="4"/>
      <c r="P3" s="4"/>
      <c r="Q3" s="4"/>
      <c r="R3" s="4"/>
      <c r="S3" s="4"/>
      <c r="T3" s="4"/>
      <c r="U3" s="4"/>
    </row>
    <row r="4" spans="2:21" x14ac:dyDescent="0.35">
      <c r="B4" s="3" t="s">
        <v>20</v>
      </c>
      <c r="G4" s="4"/>
      <c r="H4" s="4"/>
      <c r="I4" s="4"/>
      <c r="J4" s="4"/>
      <c r="K4" s="4"/>
      <c r="L4" s="4"/>
      <c r="M4" s="4"/>
      <c r="N4" s="4"/>
      <c r="O4" s="4"/>
      <c r="P4" s="4"/>
      <c r="Q4" s="4"/>
      <c r="R4" s="4"/>
      <c r="S4" s="4"/>
      <c r="T4" s="4"/>
      <c r="U4" s="4"/>
    </row>
    <row r="5" spans="2:21" ht="38.700000000000003" customHeight="1" x14ac:dyDescent="0.35">
      <c r="B5" s="194" t="s">
        <v>1</v>
      </c>
      <c r="C5" s="194"/>
      <c r="D5" s="194"/>
      <c r="E5" s="194"/>
      <c r="F5" s="194"/>
      <c r="G5" s="194"/>
      <c r="H5" s="194"/>
      <c r="I5" s="194"/>
      <c r="J5" s="194"/>
      <c r="K5" s="194"/>
      <c r="L5" s="194"/>
      <c r="M5" s="194"/>
      <c r="N5" s="194"/>
      <c r="O5" s="194"/>
      <c r="P5" s="194"/>
      <c r="Q5" s="194"/>
      <c r="R5" s="194"/>
      <c r="S5" s="194"/>
      <c r="T5" s="4"/>
      <c r="U5" s="4"/>
    </row>
    <row r="6" spans="2:21" x14ac:dyDescent="0.35">
      <c r="B6" s="3" t="s">
        <v>21</v>
      </c>
    </row>
    <row r="7" spans="2:21" ht="30.65" customHeight="1" x14ac:dyDescent="0.35">
      <c r="B7" s="187" t="s">
        <v>2</v>
      </c>
      <c r="C7" s="187"/>
      <c r="D7" s="187"/>
      <c r="E7" s="187"/>
      <c r="F7" s="187"/>
      <c r="G7" s="187"/>
      <c r="H7" s="187"/>
      <c r="I7" s="187"/>
      <c r="J7" s="187"/>
      <c r="K7" s="187"/>
      <c r="L7" s="187"/>
      <c r="M7" s="187"/>
      <c r="N7" s="187"/>
      <c r="O7" s="187"/>
      <c r="P7" s="187"/>
      <c r="Q7" s="187"/>
      <c r="R7" s="187"/>
      <c r="S7" s="187"/>
    </row>
    <row r="8" spans="2:21" ht="17.7" customHeight="1" x14ac:dyDescent="0.35">
      <c r="B8" s="5" t="s">
        <v>0</v>
      </c>
    </row>
    <row r="9" spans="2:21" ht="18" customHeight="1" thickBot="1" x14ac:dyDescent="0.4">
      <c r="B9" s="187"/>
      <c r="C9" s="187"/>
      <c r="D9" s="187"/>
      <c r="E9" s="187"/>
      <c r="F9" s="187"/>
      <c r="G9" s="187"/>
      <c r="H9" s="187"/>
      <c r="I9" s="187"/>
      <c r="J9" s="187"/>
      <c r="K9" s="187"/>
      <c r="L9" s="187"/>
      <c r="M9" s="187"/>
      <c r="N9" s="187"/>
      <c r="O9" s="187"/>
      <c r="P9" s="187"/>
    </row>
    <row r="10" spans="2:21" s="6" customFormat="1" ht="45" customHeight="1" thickTop="1" x14ac:dyDescent="0.25">
      <c r="B10" s="188" t="s">
        <v>3</v>
      </c>
      <c r="C10" s="189"/>
      <c r="D10" s="189"/>
      <c r="E10" s="189"/>
      <c r="F10" s="149">
        <v>2012</v>
      </c>
      <c r="G10" s="149">
        <v>2013</v>
      </c>
      <c r="H10" s="149">
        <v>2014</v>
      </c>
      <c r="I10" s="149">
        <v>2015</v>
      </c>
      <c r="J10" s="149">
        <v>2016</v>
      </c>
      <c r="K10" s="150" t="s">
        <v>15</v>
      </c>
      <c r="L10" s="149">
        <v>2017</v>
      </c>
      <c r="M10" s="149">
        <v>2018</v>
      </c>
      <c r="N10" s="149">
        <v>2019</v>
      </c>
      <c r="O10" s="149">
        <v>2020</v>
      </c>
      <c r="P10" s="152">
        <v>2021</v>
      </c>
      <c r="Q10" s="151" t="s">
        <v>16</v>
      </c>
      <c r="R10" s="150" t="s">
        <v>17</v>
      </c>
      <c r="S10" s="167" t="s">
        <v>18</v>
      </c>
    </row>
    <row r="11" spans="2:21" s="6" customFormat="1" ht="14.7" customHeight="1" x14ac:dyDescent="0.25">
      <c r="B11" s="190" t="s">
        <v>22</v>
      </c>
      <c r="C11" s="192" t="s">
        <v>4</v>
      </c>
      <c r="D11" s="192"/>
      <c r="E11" s="193"/>
      <c r="F11" s="148">
        <v>3429</v>
      </c>
      <c r="G11" s="148">
        <v>3141</v>
      </c>
      <c r="H11" s="148">
        <v>3103</v>
      </c>
      <c r="I11" s="22">
        <v>2945</v>
      </c>
      <c r="J11" s="22">
        <v>2952</v>
      </c>
      <c r="K11" s="131">
        <f>AVERAGE(F11:J11)</f>
        <v>3114</v>
      </c>
      <c r="L11" s="22">
        <v>2928</v>
      </c>
      <c r="M11" s="22">
        <v>2935</v>
      </c>
      <c r="N11" s="22">
        <v>2928</v>
      </c>
      <c r="O11" s="22">
        <v>2578</v>
      </c>
      <c r="P11" s="153">
        <v>2930</v>
      </c>
      <c r="Q11" s="23">
        <f>AVERAGE(L11:P11)</f>
        <v>2859.8</v>
      </c>
      <c r="R11" s="168">
        <f>((P11/F11)^(1/9))-1</f>
        <v>-1.732224239059621E-2</v>
      </c>
      <c r="S11" s="88">
        <v>3157</v>
      </c>
    </row>
    <row r="12" spans="2:21" s="6" customFormat="1" ht="14.7" customHeight="1" x14ac:dyDescent="0.25">
      <c r="B12" s="190"/>
      <c r="C12" s="8" t="s">
        <v>5</v>
      </c>
      <c r="D12" s="8"/>
      <c r="E12" s="9" t="s">
        <v>6</v>
      </c>
      <c r="F12" s="10">
        <v>3354</v>
      </c>
      <c r="G12" s="10">
        <v>3078</v>
      </c>
      <c r="H12" s="10">
        <v>3016</v>
      </c>
      <c r="I12" s="11">
        <v>2871</v>
      </c>
      <c r="J12" s="11">
        <v>2875</v>
      </c>
      <c r="K12" s="128">
        <f t="shared" ref="K12:K75" si="0">AVERAGE(F12:J12)</f>
        <v>3038.8</v>
      </c>
      <c r="L12" s="11">
        <v>2863</v>
      </c>
      <c r="M12" s="12">
        <v>2845</v>
      </c>
      <c r="N12" s="12">
        <v>2836</v>
      </c>
      <c r="O12" s="12">
        <v>2499</v>
      </c>
      <c r="P12" s="154">
        <v>2855</v>
      </c>
      <c r="Q12" s="13">
        <f>AVERAGE(L12:P12)</f>
        <v>2779.6</v>
      </c>
      <c r="R12" s="169">
        <f t="shared" ref="R12:R68" si="1">((P12/F12)^(1/9))-1</f>
        <v>-1.773876249378159E-2</v>
      </c>
      <c r="S12" s="85">
        <v>3065</v>
      </c>
    </row>
    <row r="13" spans="2:21" s="6" customFormat="1" ht="11.6" hidden="1" x14ac:dyDescent="0.25">
      <c r="B13" s="190"/>
      <c r="C13" s="8"/>
      <c r="D13" s="8"/>
      <c r="E13" s="14" t="s">
        <v>7</v>
      </c>
      <c r="F13" s="15">
        <f t="shared" ref="F13:G13" si="2">F12/F11</f>
        <v>0.97812773403324582</v>
      </c>
      <c r="G13" s="15">
        <f t="shared" si="2"/>
        <v>0.97994269340974216</v>
      </c>
      <c r="H13" s="15">
        <f>H12/H11</f>
        <v>0.9719626168224299</v>
      </c>
      <c r="I13" s="15">
        <f>I12/I11</f>
        <v>0.97487266553480478</v>
      </c>
      <c r="J13" s="15">
        <f t="shared" ref="J13" si="3">J12/J11</f>
        <v>0.97391598915989164</v>
      </c>
      <c r="K13" s="129">
        <f t="shared" ref="K13:N13" si="4">K12/K11</f>
        <v>0.97585099550417476</v>
      </c>
      <c r="L13" s="15">
        <f t="shared" si="4"/>
        <v>0.97780054644808745</v>
      </c>
      <c r="M13" s="15">
        <f t="shared" si="4"/>
        <v>0.96933560477001701</v>
      </c>
      <c r="N13" s="15">
        <f t="shared" si="4"/>
        <v>0.96857923497267762</v>
      </c>
      <c r="O13" s="15">
        <f>O12/O11</f>
        <v>0.9693560899922421</v>
      </c>
      <c r="P13" s="129">
        <f t="shared" ref="P13" si="5">P12/P11</f>
        <v>0.97440273037542657</v>
      </c>
      <c r="Q13" s="15">
        <f>Q12/Q11</f>
        <v>0.97195608084481422</v>
      </c>
      <c r="R13" s="168"/>
      <c r="S13" s="86">
        <f>S12/S11</f>
        <v>0.97085840988280014</v>
      </c>
    </row>
    <row r="14" spans="2:21" s="6" customFormat="1" ht="11.6" hidden="1" x14ac:dyDescent="0.25">
      <c r="B14" s="190"/>
      <c r="C14" s="8"/>
      <c r="D14" s="8"/>
      <c r="E14" s="9" t="s">
        <v>8</v>
      </c>
      <c r="F14" s="10">
        <v>3216</v>
      </c>
      <c r="G14" s="10">
        <v>2911</v>
      </c>
      <c r="H14" s="10">
        <v>2873</v>
      </c>
      <c r="I14" s="11">
        <v>2704</v>
      </c>
      <c r="J14" s="11">
        <v>2720</v>
      </c>
      <c r="K14" s="128">
        <f t="shared" si="0"/>
        <v>2884.8</v>
      </c>
      <c r="L14" s="11">
        <v>2675</v>
      </c>
      <c r="M14" s="12">
        <v>2663</v>
      </c>
      <c r="N14" s="12">
        <v>2640</v>
      </c>
      <c r="O14" s="12">
        <v>2327</v>
      </c>
      <c r="P14" s="154">
        <v>2660</v>
      </c>
      <c r="Q14" s="13">
        <f>AVERAGE(L14:P14)</f>
        <v>2593</v>
      </c>
      <c r="R14" s="170">
        <f t="shared" si="1"/>
        <v>-2.0869403617793214E-2</v>
      </c>
      <c r="S14" s="85">
        <v>2847</v>
      </c>
    </row>
    <row r="15" spans="2:21" s="6" customFormat="1" ht="11.6" x14ac:dyDescent="0.25">
      <c r="B15" s="190"/>
      <c r="C15" s="8"/>
      <c r="D15" s="8"/>
      <c r="E15" s="16" t="s">
        <v>9</v>
      </c>
      <c r="F15" s="17">
        <f t="shared" ref="F15:H15" si="6">F14/F12</f>
        <v>0.95885509838998206</v>
      </c>
      <c r="G15" s="17">
        <f t="shared" si="6"/>
        <v>0.9457439896036387</v>
      </c>
      <c r="H15" s="17">
        <f t="shared" si="6"/>
        <v>0.95258620689655171</v>
      </c>
      <c r="I15" s="18">
        <f>I14/I12</f>
        <v>0.9418321142459074</v>
      </c>
      <c r="J15" s="18">
        <f t="shared" ref="J15" si="7">J14/J12</f>
        <v>0.94608695652173913</v>
      </c>
      <c r="K15" s="130">
        <f t="shared" ref="K15:N15" si="8">K14/K12</f>
        <v>0.94932210082927471</v>
      </c>
      <c r="L15" s="18">
        <f t="shared" si="8"/>
        <v>0.93433461404121554</v>
      </c>
      <c r="M15" s="18">
        <f t="shared" si="8"/>
        <v>0.93602811950790865</v>
      </c>
      <c r="N15" s="18">
        <f t="shared" si="8"/>
        <v>0.9308885754583921</v>
      </c>
      <c r="O15" s="18">
        <f>O14/O12</f>
        <v>0.93117246898759509</v>
      </c>
      <c r="P15" s="155">
        <f t="shared" ref="P15" si="9">P14/P12</f>
        <v>0.93169877408056045</v>
      </c>
      <c r="Q15" s="18">
        <f>Q14/Q12</f>
        <v>0.93286803856670031</v>
      </c>
      <c r="R15" s="171"/>
      <c r="S15" s="87">
        <f>S14/S12</f>
        <v>0.92887438825448609</v>
      </c>
    </row>
    <row r="16" spans="2:21" s="6" customFormat="1" ht="11.6" hidden="1" x14ac:dyDescent="0.25">
      <c r="B16" s="190"/>
      <c r="C16" s="8"/>
      <c r="D16" s="8"/>
      <c r="E16" s="19" t="s">
        <v>10</v>
      </c>
      <c r="F16" s="20">
        <v>138</v>
      </c>
      <c r="G16" s="20">
        <v>167</v>
      </c>
      <c r="H16" s="20">
        <v>143</v>
      </c>
      <c r="I16" s="21">
        <v>167</v>
      </c>
      <c r="J16" s="21">
        <v>155</v>
      </c>
      <c r="K16" s="131">
        <f t="shared" si="0"/>
        <v>154</v>
      </c>
      <c r="L16" s="21">
        <v>188</v>
      </c>
      <c r="M16" s="22">
        <v>182</v>
      </c>
      <c r="N16" s="22">
        <v>196</v>
      </c>
      <c r="O16" s="22">
        <v>172</v>
      </c>
      <c r="P16" s="153">
        <v>195</v>
      </c>
      <c r="Q16" s="23">
        <f>AVERAGE(L16:P16)</f>
        <v>186.6</v>
      </c>
      <c r="R16" s="168">
        <f t="shared" si="1"/>
        <v>3.9163651271595823E-2</v>
      </c>
      <c r="S16" s="88">
        <v>218</v>
      </c>
    </row>
    <row r="17" spans="2:20" s="6" customFormat="1" ht="14.7" customHeight="1" x14ac:dyDescent="0.25">
      <c r="B17" s="191"/>
      <c r="C17" s="24"/>
      <c r="D17" s="24"/>
      <c r="E17" s="25" t="s">
        <v>11</v>
      </c>
      <c r="F17" s="26">
        <f t="shared" ref="F17:H17" si="10">F16/F12</f>
        <v>4.1144901610017888E-2</v>
      </c>
      <c r="G17" s="26">
        <f t="shared" si="10"/>
        <v>5.4256010396361271E-2</v>
      </c>
      <c r="H17" s="26">
        <f t="shared" si="10"/>
        <v>4.7413793103448273E-2</v>
      </c>
      <c r="I17" s="26">
        <f>I16/I12</f>
        <v>5.8167885754092652E-2</v>
      </c>
      <c r="J17" s="26">
        <f t="shared" ref="J17" si="11">J16/J12</f>
        <v>5.3913043478260869E-2</v>
      </c>
      <c r="K17" s="132">
        <f t="shared" ref="K17:N17" si="12">K16/K12</f>
        <v>5.0677899170725287E-2</v>
      </c>
      <c r="L17" s="26">
        <f t="shared" si="12"/>
        <v>6.5665385958784489E-2</v>
      </c>
      <c r="M17" s="26">
        <f t="shared" si="12"/>
        <v>6.397188049209139E-2</v>
      </c>
      <c r="N17" s="26">
        <f t="shared" si="12"/>
        <v>6.9111424541607902E-2</v>
      </c>
      <c r="O17" s="26">
        <f>O16/O12</f>
        <v>6.8827531012404963E-2</v>
      </c>
      <c r="P17" s="132">
        <f t="shared" ref="P17" si="13">P16/P12</f>
        <v>6.8301225919439573E-2</v>
      </c>
      <c r="Q17" s="26">
        <f>Q16/Q12</f>
        <v>6.7131961433299761E-2</v>
      </c>
      <c r="R17" s="172"/>
      <c r="S17" s="89">
        <f>S16/S12</f>
        <v>7.1125611745513864E-2</v>
      </c>
    </row>
    <row r="18" spans="2:20" s="6" customFormat="1" ht="14.7" customHeight="1" x14ac:dyDescent="0.25">
      <c r="B18" s="195" t="s">
        <v>23</v>
      </c>
      <c r="C18" s="198" t="s">
        <v>4</v>
      </c>
      <c r="D18" s="198"/>
      <c r="E18" s="199"/>
      <c r="F18" s="84">
        <v>911</v>
      </c>
      <c r="G18" s="84">
        <v>808</v>
      </c>
      <c r="H18" s="77">
        <v>837</v>
      </c>
      <c r="I18" s="62">
        <v>810</v>
      </c>
      <c r="J18" s="62">
        <v>796</v>
      </c>
      <c r="K18" s="133">
        <f t="shared" si="0"/>
        <v>832.4</v>
      </c>
      <c r="L18" s="62">
        <v>876</v>
      </c>
      <c r="M18" s="62">
        <v>833</v>
      </c>
      <c r="N18" s="62">
        <v>903</v>
      </c>
      <c r="O18" s="74">
        <v>837</v>
      </c>
      <c r="P18" s="156">
        <v>889</v>
      </c>
      <c r="Q18" s="53">
        <f>AVERAGE(L18:P18)</f>
        <v>867.6</v>
      </c>
      <c r="R18" s="173">
        <f t="shared" si="1"/>
        <v>-2.7124991465360404E-3</v>
      </c>
      <c r="S18" s="90">
        <v>920</v>
      </c>
    </row>
    <row r="19" spans="2:20" s="6" customFormat="1" ht="11.6" x14ac:dyDescent="0.25">
      <c r="B19" s="196"/>
      <c r="C19" s="54" t="s">
        <v>5</v>
      </c>
      <c r="D19" s="54"/>
      <c r="E19" s="55" t="s">
        <v>6</v>
      </c>
      <c r="F19" s="75">
        <v>886</v>
      </c>
      <c r="G19" s="75">
        <v>787</v>
      </c>
      <c r="H19" s="75">
        <v>811</v>
      </c>
      <c r="I19" s="57">
        <v>790</v>
      </c>
      <c r="J19" s="75">
        <v>770</v>
      </c>
      <c r="K19" s="134">
        <f t="shared" si="0"/>
        <v>808.8</v>
      </c>
      <c r="L19" s="75">
        <v>854</v>
      </c>
      <c r="M19" s="75">
        <v>816</v>
      </c>
      <c r="N19" s="57">
        <v>869</v>
      </c>
      <c r="O19" s="75">
        <v>802</v>
      </c>
      <c r="P19" s="157">
        <v>870</v>
      </c>
      <c r="Q19" s="76">
        <f>AVERAGE(L19:P19)</f>
        <v>842.2</v>
      </c>
      <c r="R19" s="174">
        <f t="shared" si="1"/>
        <v>-2.0228112382486563E-3</v>
      </c>
      <c r="S19" s="91">
        <v>897</v>
      </c>
    </row>
    <row r="20" spans="2:20" s="6" customFormat="1" ht="11.6" hidden="1" x14ac:dyDescent="0.25">
      <c r="B20" s="196"/>
      <c r="C20" s="54"/>
      <c r="D20" s="54"/>
      <c r="E20" s="60" t="s">
        <v>7</v>
      </c>
      <c r="F20" s="61">
        <f t="shared" ref="F20:H20" si="14">F19/F18</f>
        <v>0.97255762897914377</v>
      </c>
      <c r="G20" s="61">
        <f t="shared" si="14"/>
        <v>0.97400990099009899</v>
      </c>
      <c r="H20" s="61">
        <f t="shared" si="14"/>
        <v>0.96893667861409793</v>
      </c>
      <c r="I20" s="61">
        <f>I19/I18</f>
        <v>0.97530864197530864</v>
      </c>
      <c r="J20" s="61">
        <f t="shared" ref="J20" si="15">J19/J18</f>
        <v>0.96733668341708545</v>
      </c>
      <c r="K20" s="135">
        <f t="shared" ref="K20:N20" si="16">K19/K18</f>
        <v>0.97164824603555977</v>
      </c>
      <c r="L20" s="61">
        <f t="shared" si="16"/>
        <v>0.97488584474885842</v>
      </c>
      <c r="M20" s="61">
        <f t="shared" si="16"/>
        <v>0.97959183673469385</v>
      </c>
      <c r="N20" s="61">
        <f t="shared" si="16"/>
        <v>0.96234772978959027</v>
      </c>
      <c r="O20" s="61">
        <f>O19/O18</f>
        <v>0.95818399044205493</v>
      </c>
      <c r="P20" s="135">
        <f t="shared" ref="P20" si="17">P19/P18</f>
        <v>0.97862767154105734</v>
      </c>
      <c r="Q20" s="61">
        <f>Q19/Q18</f>
        <v>0.97072383586906408</v>
      </c>
      <c r="R20" s="175"/>
      <c r="S20" s="92">
        <f>S19/S18</f>
        <v>0.97499999999999998</v>
      </c>
    </row>
    <row r="21" spans="2:20" s="6" customFormat="1" ht="11.6" hidden="1" x14ac:dyDescent="0.25">
      <c r="B21" s="196"/>
      <c r="C21" s="54"/>
      <c r="D21" s="54"/>
      <c r="E21" s="55" t="s">
        <v>8</v>
      </c>
      <c r="F21" s="75">
        <v>856</v>
      </c>
      <c r="G21" s="75">
        <v>764</v>
      </c>
      <c r="H21" s="75">
        <v>782</v>
      </c>
      <c r="I21" s="57">
        <v>754</v>
      </c>
      <c r="J21" s="75">
        <v>752</v>
      </c>
      <c r="K21" s="134">
        <f t="shared" si="0"/>
        <v>781.6</v>
      </c>
      <c r="L21" s="75">
        <v>813</v>
      </c>
      <c r="M21" s="75">
        <v>772</v>
      </c>
      <c r="N21" s="57">
        <v>823</v>
      </c>
      <c r="O21" s="75">
        <v>758</v>
      </c>
      <c r="P21" s="157">
        <v>823</v>
      </c>
      <c r="Q21" s="76">
        <f>AVERAGE(L21:P21)</f>
        <v>797.8</v>
      </c>
      <c r="R21" s="174">
        <f t="shared" si="1"/>
        <v>-4.3587148274111254E-3</v>
      </c>
      <c r="S21" s="91">
        <v>839</v>
      </c>
    </row>
    <row r="22" spans="2:20" s="6" customFormat="1" ht="11.6" x14ac:dyDescent="0.25">
      <c r="B22" s="196"/>
      <c r="C22" s="54"/>
      <c r="D22" s="54"/>
      <c r="E22" s="64" t="s">
        <v>9</v>
      </c>
      <c r="F22" s="61">
        <f t="shared" ref="F22:J22" si="18">F21/F19</f>
        <v>0.96613995485327309</v>
      </c>
      <c r="G22" s="61">
        <f t="shared" si="18"/>
        <v>0.97077509529860229</v>
      </c>
      <c r="H22" s="61">
        <f t="shared" si="18"/>
        <v>0.96424167694204688</v>
      </c>
      <c r="I22" s="70">
        <f t="shared" si="18"/>
        <v>0.95443037974683542</v>
      </c>
      <c r="J22" s="70">
        <f t="shared" si="18"/>
        <v>0.97662337662337662</v>
      </c>
      <c r="K22" s="135">
        <f t="shared" ref="K22:P22" si="19">K21/K19</f>
        <v>0.96636993076162225</v>
      </c>
      <c r="L22" s="70">
        <f t="shared" ref="L22:N22" si="20">L21/L19</f>
        <v>0.95199063231850112</v>
      </c>
      <c r="M22" s="70">
        <f t="shared" si="20"/>
        <v>0.94607843137254899</v>
      </c>
      <c r="N22" s="70">
        <f t="shared" si="20"/>
        <v>0.94706559263521284</v>
      </c>
      <c r="O22" s="70">
        <f>O21/O19</f>
        <v>0.9451371571072319</v>
      </c>
      <c r="P22" s="158">
        <f t="shared" si="19"/>
        <v>0.94597701149425284</v>
      </c>
      <c r="Q22" s="70">
        <f>Q21/Q19</f>
        <v>0.94728093089527421</v>
      </c>
      <c r="R22" s="176"/>
      <c r="S22" s="93">
        <f>S21/S19</f>
        <v>0.935340022296544</v>
      </c>
    </row>
    <row r="23" spans="2:20" s="6" customFormat="1" ht="11.6" hidden="1" x14ac:dyDescent="0.25">
      <c r="B23" s="196"/>
      <c r="C23" s="54"/>
      <c r="D23" s="54"/>
      <c r="E23" s="71" t="s">
        <v>10</v>
      </c>
      <c r="F23" s="77">
        <v>30</v>
      </c>
      <c r="G23" s="77">
        <v>23</v>
      </c>
      <c r="H23" s="77">
        <v>29</v>
      </c>
      <c r="I23" s="62">
        <v>36</v>
      </c>
      <c r="J23" s="77">
        <v>18</v>
      </c>
      <c r="K23" s="133">
        <f t="shared" si="0"/>
        <v>27.2</v>
      </c>
      <c r="L23" s="77">
        <v>41</v>
      </c>
      <c r="M23" s="77">
        <v>44</v>
      </c>
      <c r="N23" s="62">
        <v>46</v>
      </c>
      <c r="O23" s="77">
        <v>44</v>
      </c>
      <c r="P23" s="156">
        <v>47</v>
      </c>
      <c r="Q23" s="78">
        <f>AVERAGE(L23:P23)</f>
        <v>44.4</v>
      </c>
      <c r="R23" s="177">
        <f t="shared" si="1"/>
        <v>5.1148480935987672E-2</v>
      </c>
      <c r="S23" s="94">
        <v>58</v>
      </c>
    </row>
    <row r="24" spans="2:20" s="6" customFormat="1" ht="14.7" customHeight="1" x14ac:dyDescent="0.25">
      <c r="B24" s="197"/>
      <c r="C24" s="66"/>
      <c r="D24" s="66"/>
      <c r="E24" s="72" t="s">
        <v>11</v>
      </c>
      <c r="F24" s="61">
        <f t="shared" ref="F24:J24" si="21">F23/F19</f>
        <v>3.3860045146726865E-2</v>
      </c>
      <c r="G24" s="61">
        <f t="shared" si="21"/>
        <v>2.9224904701397714E-2</v>
      </c>
      <c r="H24" s="61">
        <f t="shared" si="21"/>
        <v>3.5758323057953144E-2</v>
      </c>
      <c r="I24" s="69">
        <f t="shared" si="21"/>
        <v>4.5569620253164557E-2</v>
      </c>
      <c r="J24" s="69">
        <f t="shared" si="21"/>
        <v>2.3376623376623377E-2</v>
      </c>
      <c r="K24" s="136">
        <f t="shared" ref="K24:P24" si="22">K23/K19</f>
        <v>3.3630069238377844E-2</v>
      </c>
      <c r="L24" s="69">
        <f t="shared" ref="L24:N24" si="23">L23/L19</f>
        <v>4.8009367681498827E-2</v>
      </c>
      <c r="M24" s="69">
        <f t="shared" si="23"/>
        <v>5.3921568627450983E-2</v>
      </c>
      <c r="N24" s="69">
        <f t="shared" si="23"/>
        <v>5.2934407364787113E-2</v>
      </c>
      <c r="O24" s="83">
        <f>O23/O19</f>
        <v>5.4862842892768077E-2</v>
      </c>
      <c r="P24" s="136">
        <f t="shared" si="22"/>
        <v>5.4022988505747126E-2</v>
      </c>
      <c r="Q24" s="83">
        <f>Q23/Q19</f>
        <v>5.2719069104725715E-2</v>
      </c>
      <c r="R24" s="178"/>
      <c r="S24" s="95">
        <f>S23/S19</f>
        <v>6.4659977703455968E-2</v>
      </c>
    </row>
    <row r="25" spans="2:20" s="6" customFormat="1" ht="14.7" customHeight="1" x14ac:dyDescent="0.25">
      <c r="B25" s="200" t="s">
        <v>24</v>
      </c>
      <c r="C25" s="201" t="s">
        <v>4</v>
      </c>
      <c r="D25" s="201"/>
      <c r="E25" s="201"/>
      <c r="F25" s="27">
        <v>624</v>
      </c>
      <c r="G25" s="27">
        <v>707</v>
      </c>
      <c r="H25" s="27">
        <v>832</v>
      </c>
      <c r="I25" s="22">
        <v>718</v>
      </c>
      <c r="J25" s="22">
        <v>644</v>
      </c>
      <c r="K25" s="131">
        <f t="shared" si="0"/>
        <v>705</v>
      </c>
      <c r="L25" s="22">
        <v>639</v>
      </c>
      <c r="M25" s="22">
        <v>600</v>
      </c>
      <c r="N25" s="22">
        <v>501</v>
      </c>
      <c r="O25" s="28">
        <v>347</v>
      </c>
      <c r="P25" s="153">
        <v>317</v>
      </c>
      <c r="Q25" s="23">
        <f>AVERAGE(L25:P25)</f>
        <v>480.8</v>
      </c>
      <c r="R25" s="168">
        <f t="shared" si="1"/>
        <v>-7.2488275706248939E-2</v>
      </c>
      <c r="S25" s="96">
        <v>283</v>
      </c>
    </row>
    <row r="26" spans="2:20" s="6" customFormat="1" ht="14.7" customHeight="1" x14ac:dyDescent="0.25">
      <c r="B26" s="190"/>
      <c r="C26" s="8" t="s">
        <v>5</v>
      </c>
      <c r="D26" s="8"/>
      <c r="E26" s="9" t="s">
        <v>6</v>
      </c>
      <c r="F26" s="29">
        <v>617</v>
      </c>
      <c r="G26" s="29">
        <v>696</v>
      </c>
      <c r="H26" s="29">
        <v>810</v>
      </c>
      <c r="I26" s="11">
        <v>703</v>
      </c>
      <c r="J26" s="11">
        <v>630</v>
      </c>
      <c r="K26" s="128">
        <f t="shared" si="0"/>
        <v>691.2</v>
      </c>
      <c r="L26" s="11">
        <v>612</v>
      </c>
      <c r="M26" s="12">
        <v>590</v>
      </c>
      <c r="N26" s="12">
        <v>499</v>
      </c>
      <c r="O26" s="12">
        <v>343</v>
      </c>
      <c r="P26" s="154">
        <v>299</v>
      </c>
      <c r="Q26" s="13">
        <f>AVERAGE(L26:P26)</f>
        <v>468.6</v>
      </c>
      <c r="R26" s="169">
        <f t="shared" si="1"/>
        <v>-7.7337453779238174E-2</v>
      </c>
      <c r="S26" s="85">
        <v>265</v>
      </c>
    </row>
    <row r="27" spans="2:20" s="6" customFormat="1" ht="11.6" hidden="1" x14ac:dyDescent="0.25">
      <c r="B27" s="190"/>
      <c r="C27" s="8"/>
      <c r="D27" s="8"/>
      <c r="E27" s="14" t="s">
        <v>7</v>
      </c>
      <c r="F27" s="17">
        <f t="shared" ref="F27:H27" si="24">F26/F25</f>
        <v>0.98878205128205132</v>
      </c>
      <c r="G27" s="17">
        <f t="shared" si="24"/>
        <v>0.98444130127298446</v>
      </c>
      <c r="H27" s="17">
        <f t="shared" si="24"/>
        <v>0.97355769230769229</v>
      </c>
      <c r="I27" s="17">
        <f>I26/I25</f>
        <v>0.97910863509749302</v>
      </c>
      <c r="J27" s="17">
        <f t="shared" ref="J27" si="25">J26/J25</f>
        <v>0.97826086956521741</v>
      </c>
      <c r="K27" s="130">
        <f t="shared" ref="K27:N27" si="26">K26/K25</f>
        <v>0.98042553191489368</v>
      </c>
      <c r="L27" s="17">
        <f t="shared" si="26"/>
        <v>0.95774647887323938</v>
      </c>
      <c r="M27" s="17">
        <f t="shared" si="26"/>
        <v>0.98333333333333328</v>
      </c>
      <c r="N27" s="17">
        <f t="shared" si="26"/>
        <v>0.99600798403193613</v>
      </c>
      <c r="O27" s="17">
        <f>O26/O25</f>
        <v>0.98847262247838619</v>
      </c>
      <c r="P27" s="130">
        <f t="shared" ref="P27" si="27">P26/P25</f>
        <v>0.94321766561514198</v>
      </c>
      <c r="Q27" s="17">
        <f>Q26/Q25</f>
        <v>0.97462562396006658</v>
      </c>
      <c r="R27" s="179"/>
      <c r="S27" s="97">
        <f>S26/S25</f>
        <v>0.93639575971731448</v>
      </c>
    </row>
    <row r="28" spans="2:20" s="6" customFormat="1" ht="11.6" hidden="1" x14ac:dyDescent="0.25">
      <c r="B28" s="190"/>
      <c r="C28" s="8"/>
      <c r="D28" s="8"/>
      <c r="E28" s="9" t="s">
        <v>8</v>
      </c>
      <c r="F28" s="29">
        <v>586</v>
      </c>
      <c r="G28" s="29">
        <v>648</v>
      </c>
      <c r="H28" s="29">
        <v>728</v>
      </c>
      <c r="I28" s="21">
        <v>640</v>
      </c>
      <c r="J28" s="21">
        <v>574</v>
      </c>
      <c r="K28" s="128">
        <f t="shared" si="0"/>
        <v>635.20000000000005</v>
      </c>
      <c r="L28" s="21">
        <v>562</v>
      </c>
      <c r="M28" s="22">
        <v>514</v>
      </c>
      <c r="N28" s="22">
        <v>449</v>
      </c>
      <c r="O28" s="12">
        <v>311</v>
      </c>
      <c r="P28" s="153">
        <v>277</v>
      </c>
      <c r="Q28" s="23">
        <f>AVERAGE(L28:P28)</f>
        <v>422.6</v>
      </c>
      <c r="R28" s="168">
        <f t="shared" si="1"/>
        <v>-7.9884257020288896E-2</v>
      </c>
      <c r="S28" s="85">
        <v>219</v>
      </c>
    </row>
    <row r="29" spans="2:20" s="6" customFormat="1" ht="11.6" x14ac:dyDescent="0.25">
      <c r="B29" s="190"/>
      <c r="C29" s="8"/>
      <c r="D29" s="8"/>
      <c r="E29" s="30" t="s">
        <v>9</v>
      </c>
      <c r="F29" s="17">
        <f t="shared" ref="F29:H29" si="28">F28/F26</f>
        <v>0.94975688816855752</v>
      </c>
      <c r="G29" s="17">
        <f t="shared" si="28"/>
        <v>0.93103448275862066</v>
      </c>
      <c r="H29" s="17">
        <f t="shared" si="28"/>
        <v>0.89876543209876547</v>
      </c>
      <c r="I29" s="18">
        <f>I28/I26</f>
        <v>0.91038406827880514</v>
      </c>
      <c r="J29" s="18">
        <f t="shared" ref="J29" si="29">J28/J26</f>
        <v>0.91111111111111109</v>
      </c>
      <c r="K29" s="130">
        <f t="shared" ref="K29:N29" si="30">K28/K26</f>
        <v>0.91898148148148151</v>
      </c>
      <c r="L29" s="18">
        <f t="shared" si="30"/>
        <v>0.9183006535947712</v>
      </c>
      <c r="M29" s="18">
        <f t="shared" si="30"/>
        <v>0.87118644067796613</v>
      </c>
      <c r="N29" s="18">
        <f t="shared" si="30"/>
        <v>0.8997995991983968</v>
      </c>
      <c r="O29" s="18">
        <f>O28/O26</f>
        <v>0.90670553935860054</v>
      </c>
      <c r="P29" s="155">
        <f t="shared" ref="P29" si="31">P28/P26</f>
        <v>0.9264214046822743</v>
      </c>
      <c r="Q29" s="18">
        <f>Q28/Q26</f>
        <v>0.90183525394792996</v>
      </c>
      <c r="R29" s="171"/>
      <c r="S29" s="87">
        <f>S28/S26</f>
        <v>0.82641509433962268</v>
      </c>
      <c r="T29" s="7"/>
    </row>
    <row r="30" spans="2:20" s="6" customFormat="1" ht="11.6" hidden="1" x14ac:dyDescent="0.25">
      <c r="B30" s="190"/>
      <c r="C30" s="8"/>
      <c r="D30" s="8"/>
      <c r="E30" s="31" t="s">
        <v>10</v>
      </c>
      <c r="F30" s="20">
        <v>31</v>
      </c>
      <c r="G30" s="20">
        <v>48</v>
      </c>
      <c r="H30" s="20">
        <v>82</v>
      </c>
      <c r="I30" s="21">
        <v>63</v>
      </c>
      <c r="J30" s="21">
        <v>56</v>
      </c>
      <c r="K30" s="131">
        <f t="shared" si="0"/>
        <v>56</v>
      </c>
      <c r="L30" s="21">
        <v>50</v>
      </c>
      <c r="M30" s="22">
        <v>76</v>
      </c>
      <c r="N30" s="22">
        <v>50</v>
      </c>
      <c r="O30" s="22">
        <v>32</v>
      </c>
      <c r="P30" s="153">
        <v>22</v>
      </c>
      <c r="Q30" s="23">
        <f>AVERAGE(L30:P30)</f>
        <v>46</v>
      </c>
      <c r="R30" s="168">
        <f t="shared" si="1"/>
        <v>-3.7388112042128219E-2</v>
      </c>
      <c r="S30" s="88">
        <v>46</v>
      </c>
    </row>
    <row r="31" spans="2:20" s="6" customFormat="1" ht="14.7" customHeight="1" x14ac:dyDescent="0.25">
      <c r="B31" s="191"/>
      <c r="C31" s="24"/>
      <c r="D31" s="24"/>
      <c r="E31" s="32" t="s">
        <v>11</v>
      </c>
      <c r="F31" s="26">
        <f t="shared" ref="F31:H31" si="32">F30/F26</f>
        <v>5.0243111831442464E-2</v>
      </c>
      <c r="G31" s="26">
        <f t="shared" si="32"/>
        <v>6.8965517241379309E-2</v>
      </c>
      <c r="H31" s="26">
        <f t="shared" si="32"/>
        <v>0.10123456790123457</v>
      </c>
      <c r="I31" s="26">
        <f>I30/I26</f>
        <v>8.9615931721194877E-2</v>
      </c>
      <c r="J31" s="26">
        <f t="shared" ref="J31" si="33">J30/J26</f>
        <v>8.8888888888888892E-2</v>
      </c>
      <c r="K31" s="132">
        <f t="shared" ref="K31:N31" si="34">K30/K26</f>
        <v>8.1018518518518517E-2</v>
      </c>
      <c r="L31" s="26">
        <f t="shared" si="34"/>
        <v>8.1699346405228759E-2</v>
      </c>
      <c r="M31" s="26">
        <f t="shared" si="34"/>
        <v>0.12881355932203389</v>
      </c>
      <c r="N31" s="26">
        <f t="shared" si="34"/>
        <v>0.10020040080160321</v>
      </c>
      <c r="O31" s="26">
        <f>O30/O26</f>
        <v>9.3294460641399415E-2</v>
      </c>
      <c r="P31" s="132">
        <f t="shared" ref="P31" si="35">P30/P26</f>
        <v>7.3578595317725759E-2</v>
      </c>
      <c r="Q31" s="26">
        <f>Q30/Q26</f>
        <v>9.8164746052069984E-2</v>
      </c>
      <c r="R31" s="172"/>
      <c r="S31" s="89">
        <f>S30/S26</f>
        <v>0.17358490566037735</v>
      </c>
    </row>
    <row r="32" spans="2:20" s="6" customFormat="1" ht="14.7" customHeight="1" x14ac:dyDescent="0.25">
      <c r="B32" s="195" t="s">
        <v>25</v>
      </c>
      <c r="C32" s="202" t="s">
        <v>4</v>
      </c>
      <c r="D32" s="202"/>
      <c r="E32" s="203"/>
      <c r="F32" s="50">
        <v>2489</v>
      </c>
      <c r="G32" s="50">
        <v>2596</v>
      </c>
      <c r="H32" s="50">
        <v>2672</v>
      </c>
      <c r="I32" s="62">
        <v>2749</v>
      </c>
      <c r="J32" s="62">
        <v>2973</v>
      </c>
      <c r="K32" s="133">
        <f t="shared" si="0"/>
        <v>2695.8</v>
      </c>
      <c r="L32" s="62">
        <v>3369</v>
      </c>
      <c r="M32" s="62">
        <v>3773</v>
      </c>
      <c r="N32" s="74">
        <v>4321</v>
      </c>
      <c r="O32" s="62">
        <v>4620</v>
      </c>
      <c r="P32" s="159">
        <v>5546</v>
      </c>
      <c r="Q32" s="53">
        <f>AVERAGE(L32:P32)</f>
        <v>4325.8</v>
      </c>
      <c r="R32" s="177">
        <f t="shared" si="1"/>
        <v>9.3104452199203935E-2</v>
      </c>
      <c r="S32" s="98">
        <v>6456</v>
      </c>
    </row>
    <row r="33" spans="2:19" s="6" customFormat="1" ht="11.6" x14ac:dyDescent="0.25">
      <c r="B33" s="196"/>
      <c r="C33" s="54" t="s">
        <v>5</v>
      </c>
      <c r="D33" s="54"/>
      <c r="E33" s="55" t="s">
        <v>6</v>
      </c>
      <c r="F33" s="56">
        <v>2410</v>
      </c>
      <c r="G33" s="56">
        <v>2484</v>
      </c>
      <c r="H33" s="56">
        <v>2573</v>
      </c>
      <c r="I33" s="57">
        <v>2660</v>
      </c>
      <c r="J33" s="75">
        <v>2862</v>
      </c>
      <c r="K33" s="134">
        <f t="shared" si="0"/>
        <v>2597.8000000000002</v>
      </c>
      <c r="L33" s="75">
        <v>3239</v>
      </c>
      <c r="M33" s="75">
        <v>3639</v>
      </c>
      <c r="N33" s="57">
        <v>4156</v>
      </c>
      <c r="O33" s="56">
        <v>4417</v>
      </c>
      <c r="P33" s="157">
        <v>5340</v>
      </c>
      <c r="Q33" s="76">
        <f>AVERAGE(L33:P33)</f>
        <v>4158.2</v>
      </c>
      <c r="R33" s="174">
        <f t="shared" si="1"/>
        <v>9.242487179299963E-2</v>
      </c>
      <c r="S33" s="99">
        <v>6216</v>
      </c>
    </row>
    <row r="34" spans="2:19" s="6" customFormat="1" ht="11.6" hidden="1" x14ac:dyDescent="0.25">
      <c r="B34" s="100"/>
      <c r="C34" s="54"/>
      <c r="D34" s="54"/>
      <c r="E34" s="60" t="s">
        <v>7</v>
      </c>
      <c r="F34" s="61">
        <f t="shared" ref="F34:H34" si="36">F33/F32</f>
        <v>0.96826034552028928</v>
      </c>
      <c r="G34" s="61">
        <f t="shared" si="36"/>
        <v>0.95685670261941447</v>
      </c>
      <c r="H34" s="61">
        <f t="shared" si="36"/>
        <v>0.96294910179640714</v>
      </c>
      <c r="I34" s="61">
        <f>I33/I32</f>
        <v>0.96762459076027652</v>
      </c>
      <c r="J34" s="61">
        <f t="shared" ref="J34" si="37">J33/J32</f>
        <v>0.96266397578203833</v>
      </c>
      <c r="K34" s="135">
        <f t="shared" ref="K34:N34" si="38">K33/K32</f>
        <v>0.96364715483344465</v>
      </c>
      <c r="L34" s="61">
        <f t="shared" si="38"/>
        <v>0.96141288216087861</v>
      </c>
      <c r="M34" s="61">
        <f t="shared" si="38"/>
        <v>0.96448449509673995</v>
      </c>
      <c r="N34" s="61">
        <f t="shared" si="38"/>
        <v>0.96181439481601483</v>
      </c>
      <c r="O34" s="61">
        <f>O33/O32</f>
        <v>0.95606060606060606</v>
      </c>
      <c r="P34" s="135">
        <f t="shared" ref="P34" si="39">P33/P32</f>
        <v>0.96285611251352321</v>
      </c>
      <c r="Q34" s="61">
        <f>Q33/Q32</f>
        <v>0.96125572148504312</v>
      </c>
      <c r="R34" s="175"/>
      <c r="S34" s="92">
        <f>S33/S32</f>
        <v>0.96282527881040891</v>
      </c>
    </row>
    <row r="35" spans="2:19" s="6" customFormat="1" ht="11.6" hidden="1" x14ac:dyDescent="0.25">
      <c r="B35" s="100"/>
      <c r="C35" s="54"/>
      <c r="D35" s="54"/>
      <c r="E35" s="55" t="s">
        <v>8</v>
      </c>
      <c r="F35" s="56">
        <v>2125</v>
      </c>
      <c r="G35" s="56">
        <v>2193</v>
      </c>
      <c r="H35" s="56">
        <v>2254</v>
      </c>
      <c r="I35" s="57">
        <v>2341</v>
      </c>
      <c r="J35" s="56">
        <v>2523</v>
      </c>
      <c r="K35" s="134">
        <f t="shared" si="0"/>
        <v>2287.1999999999998</v>
      </c>
      <c r="L35" s="56">
        <v>2816</v>
      </c>
      <c r="M35" s="56">
        <v>3200</v>
      </c>
      <c r="N35" s="57">
        <v>3643</v>
      </c>
      <c r="O35" s="56">
        <v>3874</v>
      </c>
      <c r="P35" s="157">
        <v>4620</v>
      </c>
      <c r="Q35" s="76">
        <f>AVERAGE(L35:P35)</f>
        <v>3630.6</v>
      </c>
      <c r="R35" s="174">
        <f t="shared" si="1"/>
        <v>9.0123980810171034E-2</v>
      </c>
      <c r="S35" s="99">
        <v>5424</v>
      </c>
    </row>
    <row r="36" spans="2:19" s="6" customFormat="1" ht="11.6" x14ac:dyDescent="0.25">
      <c r="B36" s="100"/>
      <c r="C36" s="54"/>
      <c r="D36" s="54"/>
      <c r="E36" s="64" t="s">
        <v>9</v>
      </c>
      <c r="F36" s="61">
        <f t="shared" ref="F36:H36" si="40">F35/F33</f>
        <v>0.88174273858921159</v>
      </c>
      <c r="G36" s="61">
        <f t="shared" si="40"/>
        <v>0.88285024154589375</v>
      </c>
      <c r="H36" s="61">
        <f t="shared" si="40"/>
        <v>0.876020209871745</v>
      </c>
      <c r="I36" s="70">
        <f>I35/I33</f>
        <v>0.88007518796992479</v>
      </c>
      <c r="J36" s="70">
        <f t="shared" ref="J36" si="41">J35/J33</f>
        <v>0.88155136268343814</v>
      </c>
      <c r="K36" s="135">
        <f t="shared" ref="K36:N36" si="42">K35/K33</f>
        <v>0.88043729309415641</v>
      </c>
      <c r="L36" s="70">
        <f t="shared" si="42"/>
        <v>0.8694041370793455</v>
      </c>
      <c r="M36" s="70">
        <f t="shared" si="42"/>
        <v>0.87936246221489422</v>
      </c>
      <c r="N36" s="70">
        <f t="shared" si="42"/>
        <v>0.87656400384985567</v>
      </c>
      <c r="O36" s="70">
        <f>O35/O33</f>
        <v>0.87706588182024003</v>
      </c>
      <c r="P36" s="158">
        <f t="shared" ref="P36" si="43">P35/P33</f>
        <v>0.8651685393258427</v>
      </c>
      <c r="Q36" s="70">
        <f>Q35/Q33</f>
        <v>0.87311817613390408</v>
      </c>
      <c r="R36" s="176"/>
      <c r="S36" s="93">
        <f>S35/S33</f>
        <v>0.87258687258687262</v>
      </c>
    </row>
    <row r="37" spans="2:19" s="6" customFormat="1" ht="11.6" hidden="1" x14ac:dyDescent="0.25">
      <c r="B37" s="100"/>
      <c r="C37" s="54"/>
      <c r="D37" s="54"/>
      <c r="E37" s="71" t="s">
        <v>10</v>
      </c>
      <c r="F37" s="50">
        <v>285</v>
      </c>
      <c r="G37" s="50">
        <v>291</v>
      </c>
      <c r="H37" s="50">
        <v>319</v>
      </c>
      <c r="I37" s="77">
        <v>319</v>
      </c>
      <c r="J37" s="77">
        <v>339</v>
      </c>
      <c r="K37" s="133">
        <f>AVERAGE(F37:J37)</f>
        <v>310.60000000000002</v>
      </c>
      <c r="L37" s="62">
        <v>423</v>
      </c>
      <c r="M37" s="62">
        <v>439</v>
      </c>
      <c r="N37" s="77">
        <v>513</v>
      </c>
      <c r="O37" s="62">
        <v>543</v>
      </c>
      <c r="P37" s="160">
        <v>720</v>
      </c>
      <c r="Q37" s="78">
        <f>AVERAGE(L37:P37)</f>
        <v>527.6</v>
      </c>
      <c r="R37" s="177">
        <f t="shared" si="1"/>
        <v>0.10846209993346312</v>
      </c>
      <c r="S37" s="98">
        <v>792</v>
      </c>
    </row>
    <row r="38" spans="2:19" s="6" customFormat="1" ht="14.7" customHeight="1" x14ac:dyDescent="0.25">
      <c r="B38" s="101"/>
      <c r="C38" s="66"/>
      <c r="D38" s="66"/>
      <c r="E38" s="72" t="s">
        <v>11</v>
      </c>
      <c r="F38" s="69">
        <f t="shared" ref="F38:H38" si="44">F37/F33</f>
        <v>0.11825726141078838</v>
      </c>
      <c r="G38" s="69">
        <f t="shared" si="44"/>
        <v>0.11714975845410629</v>
      </c>
      <c r="H38" s="69">
        <f t="shared" si="44"/>
        <v>0.12397979012825495</v>
      </c>
      <c r="I38" s="69">
        <f>I37/I33</f>
        <v>0.11992481203007518</v>
      </c>
      <c r="J38" s="69">
        <f t="shared" ref="J38" si="45">J37/J33</f>
        <v>0.11844863731656184</v>
      </c>
      <c r="K38" s="136">
        <f t="shared" ref="K38:N38" si="46">K37/K33</f>
        <v>0.1195627069058434</v>
      </c>
      <c r="L38" s="69">
        <f t="shared" si="46"/>
        <v>0.13059586292065453</v>
      </c>
      <c r="M38" s="69">
        <f t="shared" si="46"/>
        <v>0.1206375377851058</v>
      </c>
      <c r="N38" s="69">
        <f t="shared" si="46"/>
        <v>0.12343599615014438</v>
      </c>
      <c r="O38" s="83">
        <f>O37/O33</f>
        <v>0.12293411817976002</v>
      </c>
      <c r="P38" s="136">
        <f t="shared" ref="P38" si="47">P37/P33</f>
        <v>0.1348314606741573</v>
      </c>
      <c r="Q38" s="83">
        <f>Q37/Q33</f>
        <v>0.12688182386609592</v>
      </c>
      <c r="R38" s="178"/>
      <c r="S38" s="95">
        <f>S37/S33</f>
        <v>0.12741312741312741</v>
      </c>
    </row>
    <row r="39" spans="2:19" s="6" customFormat="1" ht="14.7" customHeight="1" x14ac:dyDescent="0.25">
      <c r="B39" s="204" t="s">
        <v>26</v>
      </c>
      <c r="C39" s="192" t="s">
        <v>4</v>
      </c>
      <c r="D39" s="192"/>
      <c r="E39" s="193"/>
      <c r="F39" s="33">
        <v>405</v>
      </c>
      <c r="G39" s="33">
        <v>448</v>
      </c>
      <c r="H39" s="33">
        <v>511</v>
      </c>
      <c r="I39" s="21">
        <v>446</v>
      </c>
      <c r="J39" s="21">
        <v>480</v>
      </c>
      <c r="K39" s="131">
        <f t="shared" si="0"/>
        <v>458</v>
      </c>
      <c r="L39" s="21">
        <v>522</v>
      </c>
      <c r="M39" s="21">
        <v>493</v>
      </c>
      <c r="N39" s="21">
        <v>508</v>
      </c>
      <c r="O39" s="21">
        <v>334</v>
      </c>
      <c r="P39" s="161">
        <v>463</v>
      </c>
      <c r="Q39" s="23">
        <f>AVERAGE(L39:P39)</f>
        <v>464</v>
      </c>
      <c r="R39" s="168">
        <f t="shared" si="1"/>
        <v>1.4982234783690984E-2</v>
      </c>
      <c r="S39" s="102">
        <v>515</v>
      </c>
    </row>
    <row r="40" spans="2:19" s="6" customFormat="1" ht="11.6" x14ac:dyDescent="0.25">
      <c r="B40" s="205"/>
      <c r="C40" s="8" t="s">
        <v>5</v>
      </c>
      <c r="D40" s="8"/>
      <c r="E40" s="9" t="s">
        <v>6</v>
      </c>
      <c r="F40" s="10">
        <v>388</v>
      </c>
      <c r="G40" s="10">
        <v>414</v>
      </c>
      <c r="H40" s="10">
        <v>482</v>
      </c>
      <c r="I40" s="11">
        <v>415</v>
      </c>
      <c r="J40" s="29">
        <v>446</v>
      </c>
      <c r="K40" s="128">
        <f t="shared" si="0"/>
        <v>429</v>
      </c>
      <c r="L40" s="29">
        <v>488</v>
      </c>
      <c r="M40" s="29">
        <v>484</v>
      </c>
      <c r="N40" s="11">
        <v>479</v>
      </c>
      <c r="O40" s="10">
        <v>310</v>
      </c>
      <c r="P40" s="162">
        <v>454</v>
      </c>
      <c r="Q40" s="34">
        <f>AVERAGE(L40:P40)</f>
        <v>443</v>
      </c>
      <c r="R40" s="169">
        <f t="shared" si="1"/>
        <v>1.7607873539117636E-2</v>
      </c>
      <c r="S40" s="103">
        <v>488</v>
      </c>
    </row>
    <row r="41" spans="2:19" s="6" customFormat="1" ht="11.6" hidden="1" x14ac:dyDescent="0.25">
      <c r="B41" s="205"/>
      <c r="C41" s="8"/>
      <c r="D41" s="8"/>
      <c r="E41" s="14" t="s">
        <v>7</v>
      </c>
      <c r="F41" s="17">
        <f t="shared" ref="F41:H41" si="48">F40/F39</f>
        <v>0.9580246913580247</v>
      </c>
      <c r="G41" s="17">
        <f t="shared" si="48"/>
        <v>0.9241071428571429</v>
      </c>
      <c r="H41" s="17">
        <f t="shared" si="48"/>
        <v>0.94324853228962813</v>
      </c>
      <c r="I41" s="17">
        <f>I40/I39</f>
        <v>0.93049327354260092</v>
      </c>
      <c r="J41" s="17">
        <f t="shared" ref="J41" si="49">J40/J39</f>
        <v>0.9291666666666667</v>
      </c>
      <c r="K41" s="130">
        <f t="shared" ref="K41:N41" si="50">K40/K39</f>
        <v>0.9366812227074236</v>
      </c>
      <c r="L41" s="17">
        <f t="shared" si="50"/>
        <v>0.93486590038314177</v>
      </c>
      <c r="M41" s="17">
        <f t="shared" si="50"/>
        <v>0.98174442190669375</v>
      </c>
      <c r="N41" s="17">
        <f t="shared" si="50"/>
        <v>0.94291338582677164</v>
      </c>
      <c r="O41" s="17">
        <f>O40/O39</f>
        <v>0.92814371257485029</v>
      </c>
      <c r="P41" s="130">
        <f t="shared" ref="P41" si="51">P40/P39</f>
        <v>0.98056155507559395</v>
      </c>
      <c r="Q41" s="17">
        <f>Q40/Q39</f>
        <v>0.95474137931034486</v>
      </c>
      <c r="R41" s="179"/>
      <c r="S41" s="97">
        <f>S40/S39</f>
        <v>0.94757281553398054</v>
      </c>
    </row>
    <row r="42" spans="2:19" s="6" customFormat="1" ht="11.6" hidden="1" x14ac:dyDescent="0.25">
      <c r="B42" s="205"/>
      <c r="C42" s="8"/>
      <c r="D42" s="8"/>
      <c r="E42" s="9" t="s">
        <v>8</v>
      </c>
      <c r="F42" s="29">
        <v>313</v>
      </c>
      <c r="G42" s="29">
        <v>330</v>
      </c>
      <c r="H42" s="29">
        <v>390</v>
      </c>
      <c r="I42" s="11">
        <v>342</v>
      </c>
      <c r="J42" s="29">
        <v>367</v>
      </c>
      <c r="K42" s="128">
        <f t="shared" si="0"/>
        <v>348.4</v>
      </c>
      <c r="L42" s="29">
        <v>405</v>
      </c>
      <c r="M42" s="29">
        <v>398</v>
      </c>
      <c r="N42" s="11">
        <v>373</v>
      </c>
      <c r="O42" s="33">
        <v>261</v>
      </c>
      <c r="P42" s="162">
        <v>360</v>
      </c>
      <c r="Q42" s="34">
        <f>AVERAGE(L42:P42)</f>
        <v>359.4</v>
      </c>
      <c r="R42" s="169">
        <f t="shared" si="1"/>
        <v>1.5665982659504252E-2</v>
      </c>
      <c r="S42" s="104">
        <v>408</v>
      </c>
    </row>
    <row r="43" spans="2:19" s="6" customFormat="1" ht="14.7" customHeight="1" x14ac:dyDescent="0.25">
      <c r="B43" s="205"/>
      <c r="C43" s="8"/>
      <c r="D43" s="8"/>
      <c r="E43" s="30" t="s">
        <v>9</v>
      </c>
      <c r="F43" s="17">
        <f t="shared" ref="F43:H43" si="52">F42/F40</f>
        <v>0.80670103092783507</v>
      </c>
      <c r="G43" s="17">
        <f t="shared" si="52"/>
        <v>0.79710144927536231</v>
      </c>
      <c r="H43" s="17">
        <f t="shared" si="52"/>
        <v>0.8091286307053942</v>
      </c>
      <c r="I43" s="18">
        <f>I42/I40</f>
        <v>0.82409638554216869</v>
      </c>
      <c r="J43" s="18">
        <f t="shared" ref="J43" si="53">J42/J40</f>
        <v>0.82286995515695072</v>
      </c>
      <c r="K43" s="130">
        <f t="shared" ref="K43:N43" si="54">K42/K40</f>
        <v>0.81212121212121202</v>
      </c>
      <c r="L43" s="18">
        <f t="shared" si="54"/>
        <v>0.82991803278688525</v>
      </c>
      <c r="M43" s="18">
        <f t="shared" si="54"/>
        <v>0.8223140495867769</v>
      </c>
      <c r="N43" s="18">
        <f t="shared" si="54"/>
        <v>0.77870563674321502</v>
      </c>
      <c r="O43" s="18">
        <f>O42/O40</f>
        <v>0.84193548387096773</v>
      </c>
      <c r="P43" s="155">
        <f t="shared" ref="P43" si="55">P42/P40</f>
        <v>0.79295154185022021</v>
      </c>
      <c r="Q43" s="18">
        <f>Q42/Q40</f>
        <v>0.81128668171557561</v>
      </c>
      <c r="R43" s="171"/>
      <c r="S43" s="87">
        <f>S42/S40</f>
        <v>0.83606557377049184</v>
      </c>
    </row>
    <row r="44" spans="2:19" s="6" customFormat="1" ht="11.6" hidden="1" x14ac:dyDescent="0.25">
      <c r="B44" s="205"/>
      <c r="C44" s="8"/>
      <c r="D44" s="8"/>
      <c r="E44" s="31" t="s">
        <v>10</v>
      </c>
      <c r="F44" s="20">
        <v>75</v>
      </c>
      <c r="G44" s="20">
        <v>84</v>
      </c>
      <c r="H44" s="20">
        <v>92</v>
      </c>
      <c r="I44" s="21">
        <v>73</v>
      </c>
      <c r="J44" s="20">
        <v>79</v>
      </c>
      <c r="K44" s="131">
        <f t="shared" si="0"/>
        <v>80.599999999999994</v>
      </c>
      <c r="L44" s="20">
        <v>83</v>
      </c>
      <c r="M44" s="20">
        <v>86</v>
      </c>
      <c r="N44" s="21">
        <v>106</v>
      </c>
      <c r="O44" s="33">
        <v>49</v>
      </c>
      <c r="P44" s="161">
        <v>94</v>
      </c>
      <c r="Q44" s="35">
        <f>AVERAGE(L44:P44)</f>
        <v>83.6</v>
      </c>
      <c r="R44" s="168">
        <f t="shared" si="1"/>
        <v>2.5407023492982406E-2</v>
      </c>
      <c r="S44" s="104">
        <v>80</v>
      </c>
    </row>
    <row r="45" spans="2:19" s="6" customFormat="1" ht="14.7" customHeight="1" x14ac:dyDescent="0.25">
      <c r="B45" s="206"/>
      <c r="C45" s="24"/>
      <c r="D45" s="24"/>
      <c r="E45" s="32" t="s">
        <v>11</v>
      </c>
      <c r="F45" s="36">
        <f t="shared" ref="F45:H45" si="56">F44/F40</f>
        <v>0.19329896907216496</v>
      </c>
      <c r="G45" s="36">
        <f t="shared" si="56"/>
        <v>0.20289855072463769</v>
      </c>
      <c r="H45" s="36">
        <f t="shared" si="56"/>
        <v>0.1908713692946058</v>
      </c>
      <c r="I45" s="36">
        <f>I44/I40</f>
        <v>0.17590361445783131</v>
      </c>
      <c r="J45" s="36">
        <f t="shared" ref="J45" si="57">J44/J40</f>
        <v>0.17713004484304934</v>
      </c>
      <c r="K45" s="137">
        <f t="shared" ref="K45:N45" si="58">K44/K40</f>
        <v>0.18787878787878787</v>
      </c>
      <c r="L45" s="36">
        <f t="shared" si="58"/>
        <v>0.17008196721311475</v>
      </c>
      <c r="M45" s="36">
        <f t="shared" si="58"/>
        <v>0.17768595041322313</v>
      </c>
      <c r="N45" s="36">
        <f t="shared" si="58"/>
        <v>0.22129436325678498</v>
      </c>
      <c r="O45" s="37">
        <f>O44/O40</f>
        <v>0.15806451612903225</v>
      </c>
      <c r="P45" s="137">
        <f t="shared" ref="P45" si="59">P44/P40</f>
        <v>0.20704845814977973</v>
      </c>
      <c r="Q45" s="37">
        <f>Q44/Q40</f>
        <v>0.18871331828442436</v>
      </c>
      <c r="R45" s="172"/>
      <c r="S45" s="105">
        <f>S44/S40</f>
        <v>0.16393442622950818</v>
      </c>
    </row>
    <row r="46" spans="2:19" s="6" customFormat="1" ht="14.7" customHeight="1" x14ac:dyDescent="0.25">
      <c r="B46" s="195" t="s">
        <v>27</v>
      </c>
      <c r="C46" s="198" t="s">
        <v>4</v>
      </c>
      <c r="D46" s="198"/>
      <c r="E46" s="199"/>
      <c r="F46" s="73">
        <v>669</v>
      </c>
      <c r="G46" s="73">
        <v>758</v>
      </c>
      <c r="H46" s="73">
        <v>866</v>
      </c>
      <c r="I46" s="62">
        <v>824</v>
      </c>
      <c r="J46" s="62">
        <v>594</v>
      </c>
      <c r="K46" s="133">
        <f t="shared" si="0"/>
        <v>742.2</v>
      </c>
      <c r="L46" s="62">
        <v>614</v>
      </c>
      <c r="M46" s="62">
        <v>806</v>
      </c>
      <c r="N46" s="74">
        <v>1186</v>
      </c>
      <c r="O46" s="74">
        <v>600</v>
      </c>
      <c r="P46" s="159">
        <v>751</v>
      </c>
      <c r="Q46" s="53">
        <f>AVERAGE(L46:P46)</f>
        <v>791.4</v>
      </c>
      <c r="R46" s="177">
        <f t="shared" si="1"/>
        <v>1.2929718723932782E-2</v>
      </c>
      <c r="S46" s="90">
        <v>1062</v>
      </c>
    </row>
    <row r="47" spans="2:19" s="6" customFormat="1" ht="14.7" customHeight="1" x14ac:dyDescent="0.25">
      <c r="B47" s="196"/>
      <c r="C47" s="54" t="s">
        <v>5</v>
      </c>
      <c r="D47" s="54"/>
      <c r="E47" s="55" t="s">
        <v>6</v>
      </c>
      <c r="F47" s="56">
        <v>648</v>
      </c>
      <c r="G47" s="56">
        <v>736</v>
      </c>
      <c r="H47" s="56">
        <v>751</v>
      </c>
      <c r="I47" s="57">
        <v>813</v>
      </c>
      <c r="J47" s="75">
        <v>580</v>
      </c>
      <c r="K47" s="134">
        <f t="shared" si="0"/>
        <v>705.6</v>
      </c>
      <c r="L47" s="75">
        <v>600</v>
      </c>
      <c r="M47" s="75">
        <v>794</v>
      </c>
      <c r="N47" s="57">
        <v>1155</v>
      </c>
      <c r="O47" s="56">
        <v>579</v>
      </c>
      <c r="P47" s="157">
        <v>731</v>
      </c>
      <c r="Q47" s="76">
        <f>AVERAGE(L47:P47)</f>
        <v>771.8</v>
      </c>
      <c r="R47" s="174">
        <f t="shared" si="1"/>
        <v>1.3481484786298292E-2</v>
      </c>
      <c r="S47" s="99">
        <v>1055</v>
      </c>
    </row>
    <row r="48" spans="2:19" s="6" customFormat="1" ht="11.6" hidden="1" x14ac:dyDescent="0.25">
      <c r="B48" s="196"/>
      <c r="C48" s="54"/>
      <c r="D48" s="54"/>
      <c r="E48" s="60" t="s">
        <v>7</v>
      </c>
      <c r="F48" s="61">
        <f t="shared" ref="F48:H48" si="60">F47/F46</f>
        <v>0.96860986547085204</v>
      </c>
      <c r="G48" s="61">
        <f t="shared" si="60"/>
        <v>0.97097625329815307</v>
      </c>
      <c r="H48" s="61">
        <f t="shared" si="60"/>
        <v>0.86720554272517325</v>
      </c>
      <c r="I48" s="61">
        <f>I47/I46</f>
        <v>0.98665048543689315</v>
      </c>
      <c r="J48" s="61">
        <f t="shared" ref="J48" si="61">J47/J46</f>
        <v>0.97643097643097643</v>
      </c>
      <c r="K48" s="135">
        <f t="shared" ref="K48:N48" si="62">K47/K46</f>
        <v>0.95068714632174611</v>
      </c>
      <c r="L48" s="61">
        <f t="shared" si="62"/>
        <v>0.9771986970684039</v>
      </c>
      <c r="M48" s="61">
        <f t="shared" si="62"/>
        <v>0.98511166253101734</v>
      </c>
      <c r="N48" s="61">
        <f t="shared" si="62"/>
        <v>0.97386172006745364</v>
      </c>
      <c r="O48" s="61">
        <f>O47/O46</f>
        <v>0.96499999999999997</v>
      </c>
      <c r="P48" s="135">
        <f t="shared" ref="P48" si="63">P47/P46</f>
        <v>0.97336884154460723</v>
      </c>
      <c r="Q48" s="61">
        <f>Q47/Q46</f>
        <v>0.97523376295173103</v>
      </c>
      <c r="R48" s="175"/>
      <c r="S48" s="92">
        <f>S47/S46</f>
        <v>0.99340866290018837</v>
      </c>
    </row>
    <row r="49" spans="2:19" s="6" customFormat="1" ht="11.6" hidden="1" x14ac:dyDescent="0.25">
      <c r="B49" s="196"/>
      <c r="C49" s="54"/>
      <c r="D49" s="54"/>
      <c r="E49" s="55" t="s">
        <v>8</v>
      </c>
      <c r="F49" s="56">
        <v>584</v>
      </c>
      <c r="G49" s="56">
        <v>630</v>
      </c>
      <c r="H49" s="50">
        <v>675</v>
      </c>
      <c r="I49" s="62">
        <v>706</v>
      </c>
      <c r="J49" s="77">
        <v>455</v>
      </c>
      <c r="K49" s="134">
        <f t="shared" si="0"/>
        <v>610</v>
      </c>
      <c r="L49" s="77">
        <v>460</v>
      </c>
      <c r="M49" s="77">
        <v>654</v>
      </c>
      <c r="N49" s="62">
        <v>1034</v>
      </c>
      <c r="O49" s="56">
        <v>486</v>
      </c>
      <c r="P49" s="156">
        <v>479</v>
      </c>
      <c r="Q49" s="78">
        <f>AVERAGE(L49:P49)</f>
        <v>622.6</v>
      </c>
      <c r="R49" s="177">
        <f t="shared" si="1"/>
        <v>-2.1781545270511571E-2</v>
      </c>
      <c r="S49" s="99">
        <v>772</v>
      </c>
    </row>
    <row r="50" spans="2:19" s="6" customFormat="1" ht="11.6" x14ac:dyDescent="0.25">
      <c r="B50" s="196"/>
      <c r="C50" s="54"/>
      <c r="D50" s="54"/>
      <c r="E50" s="63" t="s">
        <v>9</v>
      </c>
      <c r="F50" s="61">
        <f t="shared" ref="F50:H50" si="64">F49/F47</f>
        <v>0.90123456790123457</v>
      </c>
      <c r="G50" s="61">
        <f t="shared" si="64"/>
        <v>0.85597826086956519</v>
      </c>
      <c r="H50" s="61">
        <f t="shared" si="64"/>
        <v>0.89880159786950731</v>
      </c>
      <c r="I50" s="61">
        <f>I49/I47</f>
        <v>0.86838868388683887</v>
      </c>
      <c r="J50" s="61">
        <f t="shared" ref="J50" si="65">J49/J47</f>
        <v>0.78448275862068961</v>
      </c>
      <c r="K50" s="135">
        <f t="shared" ref="K50:N50" si="66">K49/K47</f>
        <v>0.86451247165532874</v>
      </c>
      <c r="L50" s="61">
        <f t="shared" si="66"/>
        <v>0.76666666666666672</v>
      </c>
      <c r="M50" s="61">
        <f t="shared" si="66"/>
        <v>0.82367758186397988</v>
      </c>
      <c r="N50" s="61">
        <f t="shared" si="66"/>
        <v>0.89523809523809528</v>
      </c>
      <c r="O50" s="61">
        <f>O49/O47</f>
        <v>0.8393782383419689</v>
      </c>
      <c r="P50" s="135">
        <f t="shared" ref="P50" si="67">P49/P47</f>
        <v>0.65526675786593702</v>
      </c>
      <c r="Q50" s="61">
        <f>Q49/Q47</f>
        <v>0.80668566986265877</v>
      </c>
      <c r="R50" s="175"/>
      <c r="S50" s="92">
        <f>S49/S47</f>
        <v>0.73175355450236967</v>
      </c>
    </row>
    <row r="51" spans="2:19" s="6" customFormat="1" ht="11.6" hidden="1" x14ac:dyDescent="0.25">
      <c r="B51" s="196"/>
      <c r="C51" s="54"/>
      <c r="D51" s="54"/>
      <c r="E51" s="64" t="s">
        <v>10</v>
      </c>
      <c r="F51" s="50">
        <v>64</v>
      </c>
      <c r="G51" s="50">
        <v>106</v>
      </c>
      <c r="H51" s="50">
        <v>76</v>
      </c>
      <c r="I51" s="62">
        <v>107</v>
      </c>
      <c r="J51" s="77">
        <v>125</v>
      </c>
      <c r="K51" s="138">
        <f t="shared" si="0"/>
        <v>95.6</v>
      </c>
      <c r="L51" s="77">
        <v>140</v>
      </c>
      <c r="M51" s="77">
        <v>140</v>
      </c>
      <c r="N51" s="62">
        <v>121</v>
      </c>
      <c r="O51" s="56">
        <v>93</v>
      </c>
      <c r="P51" s="156">
        <v>252</v>
      </c>
      <c r="Q51" s="78">
        <f>AVERAGE(L51:P51)</f>
        <v>149.19999999999999</v>
      </c>
      <c r="R51" s="177">
        <f t="shared" si="1"/>
        <v>0.16448961155107922</v>
      </c>
      <c r="S51" s="99">
        <v>283</v>
      </c>
    </row>
    <row r="52" spans="2:19" s="6" customFormat="1" ht="19.5" customHeight="1" x14ac:dyDescent="0.25">
      <c r="B52" s="207"/>
      <c r="C52" s="79"/>
      <c r="D52" s="79"/>
      <c r="E52" s="80" t="s">
        <v>11</v>
      </c>
      <c r="F52" s="81">
        <f t="shared" ref="F52:H52" si="68">F51/F47</f>
        <v>9.8765432098765427E-2</v>
      </c>
      <c r="G52" s="81">
        <f t="shared" si="68"/>
        <v>0.14402173913043478</v>
      </c>
      <c r="H52" s="81">
        <f t="shared" si="68"/>
        <v>0.10119840213049268</v>
      </c>
      <c r="I52" s="81">
        <f>I51/I47</f>
        <v>0.13161131611316113</v>
      </c>
      <c r="J52" s="81">
        <f t="shared" ref="J52" si="69">J51/J47</f>
        <v>0.21551724137931033</v>
      </c>
      <c r="K52" s="139">
        <f t="shared" ref="K52:N52" si="70">K51/K47</f>
        <v>0.13548752834467118</v>
      </c>
      <c r="L52" s="81">
        <f t="shared" si="70"/>
        <v>0.23333333333333334</v>
      </c>
      <c r="M52" s="81">
        <f t="shared" si="70"/>
        <v>0.17632241813602015</v>
      </c>
      <c r="N52" s="81">
        <f t="shared" si="70"/>
        <v>0.10476190476190476</v>
      </c>
      <c r="O52" s="82">
        <f>O51/O47</f>
        <v>0.16062176165803108</v>
      </c>
      <c r="P52" s="139">
        <f t="shared" ref="P52" si="71">P51/P47</f>
        <v>0.34473324213406292</v>
      </c>
      <c r="Q52" s="82">
        <f>Q51/Q47</f>
        <v>0.19331433013734128</v>
      </c>
      <c r="R52" s="180"/>
      <c r="S52" s="106">
        <f>S51/S47</f>
        <v>0.26824644549763033</v>
      </c>
    </row>
    <row r="53" spans="2:19" s="6" customFormat="1" ht="14.7" customHeight="1" x14ac:dyDescent="0.25">
      <c r="B53" s="190" t="s">
        <v>28</v>
      </c>
      <c r="C53" s="192" t="s">
        <v>4</v>
      </c>
      <c r="D53" s="192"/>
      <c r="E53" s="193"/>
      <c r="F53" s="38">
        <v>21</v>
      </c>
      <c r="G53" s="38">
        <v>11</v>
      </c>
      <c r="H53" s="38">
        <v>10</v>
      </c>
      <c r="I53" s="39">
        <v>13</v>
      </c>
      <c r="J53" s="39">
        <v>12</v>
      </c>
      <c r="K53" s="140">
        <f>AVERAGE(F53:J53)</f>
        <v>13.4</v>
      </c>
      <c r="L53" s="39">
        <v>9</v>
      </c>
      <c r="M53" s="39">
        <v>8</v>
      </c>
      <c r="N53" s="39">
        <v>7</v>
      </c>
      <c r="O53" s="39">
        <v>9</v>
      </c>
      <c r="P53" s="163">
        <v>17</v>
      </c>
      <c r="Q53" s="40">
        <f>AVERAGE(L53:P53)</f>
        <v>10</v>
      </c>
      <c r="R53" s="181">
        <f>((P53/F53)^(1/9))-1</f>
        <v>-2.3205305962801237E-2</v>
      </c>
      <c r="S53" s="107">
        <v>18</v>
      </c>
    </row>
    <row r="54" spans="2:19" s="6" customFormat="1" ht="11.6" x14ac:dyDescent="0.25">
      <c r="B54" s="190"/>
      <c r="C54" s="8" t="s">
        <v>5</v>
      </c>
      <c r="D54" s="8"/>
      <c r="E54" s="9" t="s">
        <v>6</v>
      </c>
      <c r="F54" s="29">
        <v>21</v>
      </c>
      <c r="G54" s="29">
        <v>10</v>
      </c>
      <c r="H54" s="29">
        <v>10</v>
      </c>
      <c r="I54" s="41">
        <v>13</v>
      </c>
      <c r="J54" s="41">
        <v>11</v>
      </c>
      <c r="K54" s="141">
        <f>AVERAGE(F54:J54)</f>
        <v>13</v>
      </c>
      <c r="L54" s="41">
        <v>9</v>
      </c>
      <c r="M54" s="42">
        <v>8</v>
      </c>
      <c r="N54" s="42">
        <v>7</v>
      </c>
      <c r="O54" s="12">
        <v>8</v>
      </c>
      <c r="P54" s="164">
        <v>16</v>
      </c>
      <c r="Q54" s="43">
        <f>AVERAGE(L54:P54)</f>
        <v>9.6</v>
      </c>
      <c r="R54" s="182">
        <f>((P54/F54)^(1/9))-1</f>
        <v>-2.9762951337248489E-2</v>
      </c>
      <c r="S54" s="85">
        <v>18</v>
      </c>
    </row>
    <row r="55" spans="2:19" s="6" customFormat="1" ht="11.6" hidden="1" x14ac:dyDescent="0.25">
      <c r="B55" s="108"/>
      <c r="C55" s="8"/>
      <c r="D55" s="8"/>
      <c r="E55" s="14" t="s">
        <v>7</v>
      </c>
      <c r="F55" s="17">
        <f t="shared" ref="F55:J55" si="72">F54/F53</f>
        <v>1</v>
      </c>
      <c r="G55" s="17">
        <f t="shared" si="72"/>
        <v>0.90909090909090906</v>
      </c>
      <c r="H55" s="17">
        <f t="shared" si="72"/>
        <v>1</v>
      </c>
      <c r="I55" s="17">
        <f t="shared" si="72"/>
        <v>1</v>
      </c>
      <c r="J55" s="17">
        <f t="shared" si="72"/>
        <v>0.91666666666666663</v>
      </c>
      <c r="K55" s="142">
        <f t="shared" ref="K55:N55" si="73">K54/K53</f>
        <v>0.97014925373134331</v>
      </c>
      <c r="L55" s="17">
        <f t="shared" si="73"/>
        <v>1</v>
      </c>
      <c r="M55" s="17">
        <f t="shared" si="73"/>
        <v>1</v>
      </c>
      <c r="N55" s="17">
        <f t="shared" si="73"/>
        <v>1</v>
      </c>
      <c r="O55" s="17">
        <f>O54/O53</f>
        <v>0.88888888888888884</v>
      </c>
      <c r="P55" s="130">
        <f t="shared" ref="P55" si="74">P54/P53</f>
        <v>0.94117647058823528</v>
      </c>
      <c r="Q55" s="17">
        <f>Q54/Q53</f>
        <v>0.96</v>
      </c>
      <c r="R55" s="183"/>
      <c r="S55" s="97">
        <f>S54/S53</f>
        <v>1</v>
      </c>
    </row>
    <row r="56" spans="2:19" s="6" customFormat="1" ht="11.6" hidden="1" x14ac:dyDescent="0.25">
      <c r="B56" s="108"/>
      <c r="C56" s="8"/>
      <c r="D56" s="8"/>
      <c r="E56" s="9" t="s">
        <v>8</v>
      </c>
      <c r="F56" s="29">
        <v>21</v>
      </c>
      <c r="G56" s="29">
        <v>10</v>
      </c>
      <c r="H56" s="29">
        <v>10</v>
      </c>
      <c r="I56" s="41">
        <v>10</v>
      </c>
      <c r="J56" s="41">
        <v>9</v>
      </c>
      <c r="K56" s="128">
        <f>AVERAGE(F56:J56)</f>
        <v>12</v>
      </c>
      <c r="L56" s="41">
        <v>8</v>
      </c>
      <c r="M56" s="42">
        <v>8</v>
      </c>
      <c r="N56" s="42">
        <v>7</v>
      </c>
      <c r="O56" s="12">
        <v>7</v>
      </c>
      <c r="P56" s="164">
        <v>15</v>
      </c>
      <c r="Q56" s="43">
        <f>AVERAGE(L56:P56)</f>
        <v>9</v>
      </c>
      <c r="R56" s="182">
        <f>((P56/F56)^(1/9))-1</f>
        <v>-3.6695583115326502E-2</v>
      </c>
      <c r="S56" s="85">
        <v>15</v>
      </c>
    </row>
    <row r="57" spans="2:19" s="6" customFormat="1" ht="14.7" customHeight="1" x14ac:dyDescent="0.25">
      <c r="B57" s="108"/>
      <c r="C57" s="8"/>
      <c r="D57" s="8"/>
      <c r="E57" s="16" t="s">
        <v>9</v>
      </c>
      <c r="F57" s="17">
        <f t="shared" ref="F57:J57" si="75">F56/F54</f>
        <v>1</v>
      </c>
      <c r="G57" s="17">
        <f t="shared" si="75"/>
        <v>1</v>
      </c>
      <c r="H57" s="17">
        <f t="shared" si="75"/>
        <v>1</v>
      </c>
      <c r="I57" s="17">
        <f t="shared" si="75"/>
        <v>0.76923076923076927</v>
      </c>
      <c r="J57" s="17">
        <f t="shared" si="75"/>
        <v>0.81818181818181823</v>
      </c>
      <c r="K57" s="130">
        <f t="shared" ref="K57:N57" si="76">K56/K54</f>
        <v>0.92307692307692313</v>
      </c>
      <c r="L57" s="17">
        <f t="shared" si="76"/>
        <v>0.88888888888888884</v>
      </c>
      <c r="M57" s="17">
        <f t="shared" si="76"/>
        <v>1</v>
      </c>
      <c r="N57" s="17">
        <f t="shared" si="76"/>
        <v>1</v>
      </c>
      <c r="O57" s="17">
        <f>O56/O54</f>
        <v>0.875</v>
      </c>
      <c r="P57" s="130">
        <f t="shared" ref="P57" si="77">P56/P54</f>
        <v>0.9375</v>
      </c>
      <c r="Q57" s="17">
        <f>Q56/Q54</f>
        <v>0.9375</v>
      </c>
      <c r="R57" s="130"/>
      <c r="S57" s="97">
        <f>S56/S54</f>
        <v>0.83333333333333337</v>
      </c>
    </row>
    <row r="58" spans="2:19" s="6" customFormat="1" ht="11.6" hidden="1" x14ac:dyDescent="0.3">
      <c r="B58" s="108"/>
      <c r="C58" s="8"/>
      <c r="D58" s="8"/>
      <c r="E58" s="44" t="s">
        <v>10</v>
      </c>
      <c r="F58" s="45">
        <v>0</v>
      </c>
      <c r="G58" s="45">
        <v>0</v>
      </c>
      <c r="H58" s="45">
        <v>0</v>
      </c>
      <c r="I58" s="45">
        <v>3</v>
      </c>
      <c r="J58" s="45">
        <v>2</v>
      </c>
      <c r="K58" s="131">
        <f>AVERAGE(F58:J58)</f>
        <v>1</v>
      </c>
      <c r="L58" s="45">
        <v>1</v>
      </c>
      <c r="M58" s="39">
        <v>0</v>
      </c>
      <c r="N58" s="39">
        <v>0</v>
      </c>
      <c r="O58" s="42">
        <v>1</v>
      </c>
      <c r="P58" s="163">
        <v>1</v>
      </c>
      <c r="Q58" s="40">
        <f>AVERAGE(L58:P58)</f>
        <v>0.6</v>
      </c>
      <c r="R58" s="181" t="str">
        <f>IF(F58=0, "indefini",((P58/F58)^(1/9))-1)</f>
        <v>indefini</v>
      </c>
      <c r="S58" s="109">
        <v>3</v>
      </c>
    </row>
    <row r="59" spans="2:19" s="6" customFormat="1" ht="14.7" customHeight="1" x14ac:dyDescent="0.25">
      <c r="B59" s="110"/>
      <c r="C59" s="24"/>
      <c r="D59" s="24"/>
      <c r="E59" s="25" t="s">
        <v>11</v>
      </c>
      <c r="F59" s="26">
        <f t="shared" ref="F59:J59" si="78">F58/F54</f>
        <v>0</v>
      </c>
      <c r="G59" s="26">
        <f t="shared" si="78"/>
        <v>0</v>
      </c>
      <c r="H59" s="26">
        <f t="shared" si="78"/>
        <v>0</v>
      </c>
      <c r="I59" s="26">
        <f t="shared" si="78"/>
        <v>0.23076923076923078</v>
      </c>
      <c r="J59" s="26">
        <f t="shared" si="78"/>
        <v>0.18181818181818182</v>
      </c>
      <c r="K59" s="143">
        <f t="shared" ref="K59:N59" si="79">K58/K54</f>
        <v>7.6923076923076927E-2</v>
      </c>
      <c r="L59" s="36">
        <f t="shared" si="79"/>
        <v>0.1111111111111111</v>
      </c>
      <c r="M59" s="26">
        <f t="shared" si="79"/>
        <v>0</v>
      </c>
      <c r="N59" s="26">
        <f t="shared" si="79"/>
        <v>0</v>
      </c>
      <c r="O59" s="26">
        <f>O58/O54</f>
        <v>0.125</v>
      </c>
      <c r="P59" s="132">
        <f t="shared" ref="P59" si="80">P58/P54</f>
        <v>6.25E-2</v>
      </c>
      <c r="Q59" s="26">
        <f>Q58/Q54</f>
        <v>6.25E-2</v>
      </c>
      <c r="R59" s="184"/>
      <c r="S59" s="89">
        <f>S58/S54</f>
        <v>0.16666666666666666</v>
      </c>
    </row>
    <row r="60" spans="2:19" s="6" customFormat="1" ht="14.7" customHeight="1" x14ac:dyDescent="0.25">
      <c r="B60" s="111" t="s">
        <v>12</v>
      </c>
      <c r="C60" s="202" t="s">
        <v>4</v>
      </c>
      <c r="D60" s="202"/>
      <c r="E60" s="203"/>
      <c r="F60" s="51">
        <v>25322</v>
      </c>
      <c r="G60" s="51">
        <v>27951</v>
      </c>
      <c r="H60" s="51">
        <v>27350</v>
      </c>
      <c r="I60" s="52">
        <v>27560</v>
      </c>
      <c r="J60" s="52">
        <v>26948</v>
      </c>
      <c r="K60" s="133">
        <f t="shared" si="0"/>
        <v>27026.2</v>
      </c>
      <c r="L60" s="52">
        <v>29615</v>
      </c>
      <c r="M60" s="52">
        <v>29354</v>
      </c>
      <c r="N60" s="52">
        <v>28940</v>
      </c>
      <c r="O60" s="52">
        <v>27462</v>
      </c>
      <c r="P60" s="138">
        <v>27658</v>
      </c>
      <c r="Q60" s="53">
        <f>AVERAGE(L60:P60)</f>
        <v>28605.8</v>
      </c>
      <c r="R60" s="177">
        <f t="shared" si="1"/>
        <v>9.8528263714690034E-3</v>
      </c>
      <c r="S60" s="112">
        <v>28232</v>
      </c>
    </row>
    <row r="61" spans="2:19" s="6" customFormat="1" ht="14.7" customHeight="1" x14ac:dyDescent="0.25">
      <c r="B61" s="113" t="s">
        <v>13</v>
      </c>
      <c r="C61" s="54" t="s">
        <v>5</v>
      </c>
      <c r="D61" s="54"/>
      <c r="E61" s="55" t="s">
        <v>6</v>
      </c>
      <c r="F61" s="56">
        <v>24439</v>
      </c>
      <c r="G61" s="56">
        <v>26950</v>
      </c>
      <c r="H61" s="56">
        <v>26397</v>
      </c>
      <c r="I61" s="57">
        <v>26674</v>
      </c>
      <c r="J61" s="57">
        <v>26261</v>
      </c>
      <c r="K61" s="134">
        <f t="shared" si="0"/>
        <v>26144.2</v>
      </c>
      <c r="L61" s="57">
        <v>28456</v>
      </c>
      <c r="M61" s="58">
        <v>28326</v>
      </c>
      <c r="N61" s="58">
        <v>27797</v>
      </c>
      <c r="O61" s="58">
        <v>26379</v>
      </c>
      <c r="P61" s="165">
        <v>26622</v>
      </c>
      <c r="Q61" s="59">
        <f>AVERAGE(L61:P61)</f>
        <v>27516</v>
      </c>
      <c r="R61" s="174">
        <f t="shared" si="1"/>
        <v>9.5517433328946577E-3</v>
      </c>
      <c r="S61" s="114">
        <v>27174</v>
      </c>
    </row>
    <row r="62" spans="2:19" s="6" customFormat="1" ht="11.6" hidden="1" x14ac:dyDescent="0.25">
      <c r="B62" s="111"/>
      <c r="C62" s="54"/>
      <c r="D62" s="54"/>
      <c r="E62" s="60" t="s">
        <v>7</v>
      </c>
      <c r="F62" s="61">
        <f t="shared" ref="F62:H62" si="81">F61/F60</f>
        <v>0.96512913671905853</v>
      </c>
      <c r="G62" s="61">
        <f t="shared" si="81"/>
        <v>0.96418732782369143</v>
      </c>
      <c r="H62" s="61">
        <f t="shared" si="81"/>
        <v>0.96515539305301645</v>
      </c>
      <c r="I62" s="61">
        <f>I61/I60</f>
        <v>0.96785195936139334</v>
      </c>
      <c r="J62" s="61">
        <f t="shared" ref="J62" si="82">J61/J60</f>
        <v>0.97450645687991688</v>
      </c>
      <c r="K62" s="135">
        <f t="shared" ref="K62:N62" si="83">K61/K60</f>
        <v>0.96736500136904191</v>
      </c>
      <c r="L62" s="61">
        <f t="shared" si="83"/>
        <v>0.9608644268107378</v>
      </c>
      <c r="M62" s="61">
        <f t="shared" si="83"/>
        <v>0.96497921918648222</v>
      </c>
      <c r="N62" s="61">
        <f t="shared" si="83"/>
        <v>0.96050449205252242</v>
      </c>
      <c r="O62" s="61">
        <f>O61/O60</f>
        <v>0.96056368800524361</v>
      </c>
      <c r="P62" s="135">
        <f t="shared" ref="P62" si="84">P61/P60</f>
        <v>0.96254248318750457</v>
      </c>
      <c r="Q62" s="61">
        <f>Q61/Q60</f>
        <v>0.96190283089443407</v>
      </c>
      <c r="R62" s="175"/>
      <c r="S62" s="92">
        <f>S61/S60</f>
        <v>0.96252479455936524</v>
      </c>
    </row>
    <row r="63" spans="2:19" s="6" customFormat="1" ht="11.6" hidden="1" x14ac:dyDescent="0.25">
      <c r="B63" s="111"/>
      <c r="C63" s="54"/>
      <c r="D63" s="54"/>
      <c r="E63" s="55" t="s">
        <v>8</v>
      </c>
      <c r="F63" s="56">
        <v>20864</v>
      </c>
      <c r="G63" s="56">
        <v>23354</v>
      </c>
      <c r="H63" s="56">
        <v>22004</v>
      </c>
      <c r="I63" s="57">
        <v>23100</v>
      </c>
      <c r="J63" s="57">
        <v>23073</v>
      </c>
      <c r="K63" s="134">
        <f t="shared" si="0"/>
        <v>22479</v>
      </c>
      <c r="L63" s="57">
        <v>24832</v>
      </c>
      <c r="M63" s="58">
        <v>24623</v>
      </c>
      <c r="N63" s="58">
        <v>23924</v>
      </c>
      <c r="O63" s="58">
        <v>23046</v>
      </c>
      <c r="P63" s="165">
        <v>23121</v>
      </c>
      <c r="Q63" s="59">
        <f>AVERAGE(L63:P63)</f>
        <v>23909.200000000001</v>
      </c>
      <c r="R63" s="174">
        <f t="shared" si="1"/>
        <v>1.1478276707302282E-2</v>
      </c>
      <c r="S63" s="114">
        <v>24142</v>
      </c>
    </row>
    <row r="64" spans="2:19" s="6" customFormat="1" ht="11.6" x14ac:dyDescent="0.25">
      <c r="B64" s="111"/>
      <c r="C64" s="54"/>
      <c r="D64" s="54"/>
      <c r="E64" s="64" t="s">
        <v>9</v>
      </c>
      <c r="F64" s="61">
        <f t="shared" ref="F64:H64" si="85">F63/F61</f>
        <v>0.85371741887965957</v>
      </c>
      <c r="G64" s="61">
        <f t="shared" si="85"/>
        <v>0.8665677179962894</v>
      </c>
      <c r="H64" s="61">
        <f t="shared" si="85"/>
        <v>0.83357957343637534</v>
      </c>
      <c r="I64" s="70">
        <f>I63/I61</f>
        <v>0.86601184674214593</v>
      </c>
      <c r="J64" s="70">
        <f t="shared" ref="J64" si="86">J63/J61</f>
        <v>0.87860325197060285</v>
      </c>
      <c r="K64" s="135">
        <f t="shared" ref="K64:N64" si="87">K63/K61</f>
        <v>0.85980829400019887</v>
      </c>
      <c r="L64" s="70">
        <f t="shared" si="87"/>
        <v>0.87264548777059314</v>
      </c>
      <c r="M64" s="70">
        <f t="shared" si="87"/>
        <v>0.86927204688272264</v>
      </c>
      <c r="N64" s="70">
        <f t="shared" si="87"/>
        <v>0.86066841745512102</v>
      </c>
      <c r="O64" s="70">
        <f>O63/O61</f>
        <v>0.87364949391561464</v>
      </c>
      <c r="P64" s="158">
        <f t="shared" ref="P64" si="88">P63/P61</f>
        <v>0.86849222447599728</v>
      </c>
      <c r="Q64" s="70">
        <f>Q63/Q61</f>
        <v>0.86891990114842277</v>
      </c>
      <c r="R64" s="176"/>
      <c r="S64" s="93">
        <f>S63/S61</f>
        <v>0.88842275704717744</v>
      </c>
    </row>
    <row r="65" spans="2:21" s="6" customFormat="1" ht="11.6" hidden="1" x14ac:dyDescent="0.25">
      <c r="B65" s="111"/>
      <c r="C65" s="54"/>
      <c r="D65" s="54"/>
      <c r="E65" s="71" t="s">
        <v>10</v>
      </c>
      <c r="F65" s="50">
        <v>3575</v>
      </c>
      <c r="G65" s="50">
        <v>3596</v>
      </c>
      <c r="H65" s="50">
        <v>4393</v>
      </c>
      <c r="I65" s="62">
        <v>3574</v>
      </c>
      <c r="J65" s="62">
        <v>3188</v>
      </c>
      <c r="K65" s="133">
        <f t="shared" si="0"/>
        <v>3665.2</v>
      </c>
      <c r="L65" s="62">
        <v>3624</v>
      </c>
      <c r="M65" s="52">
        <v>3703</v>
      </c>
      <c r="N65" s="52">
        <v>3873</v>
      </c>
      <c r="O65" s="52">
        <v>3333</v>
      </c>
      <c r="P65" s="138">
        <v>3501</v>
      </c>
      <c r="Q65" s="53">
        <f>AVERAGE(L65:P65)</f>
        <v>3606.8</v>
      </c>
      <c r="R65" s="177">
        <f t="shared" si="1"/>
        <v>-2.3213608175908229E-3</v>
      </c>
      <c r="S65" s="112">
        <v>3032</v>
      </c>
    </row>
    <row r="66" spans="2:21" s="6" customFormat="1" ht="14.7" customHeight="1" x14ac:dyDescent="0.25">
      <c r="B66" s="115"/>
      <c r="C66" s="66"/>
      <c r="D66" s="66"/>
      <c r="E66" s="72" t="s">
        <v>11</v>
      </c>
      <c r="F66" s="68">
        <f t="shared" ref="F66:H66" si="89">F65/F61</f>
        <v>0.14628258112034043</v>
      </c>
      <c r="G66" s="68">
        <f t="shared" si="89"/>
        <v>0.13343228200371057</v>
      </c>
      <c r="H66" s="68">
        <f t="shared" si="89"/>
        <v>0.16642042656362466</v>
      </c>
      <c r="I66" s="68">
        <f>I65/I61</f>
        <v>0.1339881532578541</v>
      </c>
      <c r="J66" s="68">
        <f t="shared" ref="J66" si="90">J65/J61</f>
        <v>0.12139674802939721</v>
      </c>
      <c r="K66" s="144">
        <f t="shared" ref="K66:N66" si="91">K65/K61</f>
        <v>0.1401917059998011</v>
      </c>
      <c r="L66" s="68">
        <f t="shared" si="91"/>
        <v>0.1273545122294068</v>
      </c>
      <c r="M66" s="68">
        <f t="shared" si="91"/>
        <v>0.13072795311727742</v>
      </c>
      <c r="N66" s="68">
        <f t="shared" si="91"/>
        <v>0.13933158254487896</v>
      </c>
      <c r="O66" s="68">
        <f>O65/O61</f>
        <v>0.12635050608438531</v>
      </c>
      <c r="P66" s="144">
        <f t="shared" ref="P66" si="92">P65/P61</f>
        <v>0.1315077755240027</v>
      </c>
      <c r="Q66" s="68">
        <f>Q65/Q61</f>
        <v>0.13108009885157726</v>
      </c>
      <c r="R66" s="178"/>
      <c r="S66" s="116">
        <f>S65/S61</f>
        <v>0.11157724295282255</v>
      </c>
    </row>
    <row r="67" spans="2:21" s="6" customFormat="1" ht="14.25" customHeight="1" x14ac:dyDescent="0.25">
      <c r="B67" s="117" t="s">
        <v>29</v>
      </c>
      <c r="C67" s="192" t="s">
        <v>4</v>
      </c>
      <c r="D67" s="192"/>
      <c r="E67" s="193"/>
      <c r="F67" s="33">
        <v>20178</v>
      </c>
      <c r="G67" s="33">
        <v>23203</v>
      </c>
      <c r="H67" s="33">
        <v>21928</v>
      </c>
      <c r="I67" s="21">
        <v>19600</v>
      </c>
      <c r="J67" s="21">
        <v>27320</v>
      </c>
      <c r="K67" s="145">
        <f>AVERAGE(H67:J67)</f>
        <v>22949.333333333332</v>
      </c>
      <c r="L67" s="21">
        <v>26009</v>
      </c>
      <c r="M67" s="21">
        <v>30218</v>
      </c>
      <c r="N67" s="46">
        <v>29968</v>
      </c>
      <c r="O67" s="47">
        <v>19907</v>
      </c>
      <c r="P67" s="166">
        <v>31724</v>
      </c>
      <c r="Q67" s="23">
        <f>AVERAGE(L67:P67)</f>
        <v>27565.200000000001</v>
      </c>
      <c r="R67" s="179">
        <f t="shared" si="1"/>
        <v>5.156088884575305E-2</v>
      </c>
      <c r="S67" s="118">
        <v>29441</v>
      </c>
    </row>
    <row r="68" spans="2:21" s="6" customFormat="1" ht="11.6" x14ac:dyDescent="0.25">
      <c r="B68" s="119" t="s">
        <v>14</v>
      </c>
      <c r="C68" s="8" t="s">
        <v>5</v>
      </c>
      <c r="D68" s="8"/>
      <c r="E68" s="9" t="s">
        <v>6</v>
      </c>
      <c r="F68" s="10">
        <v>19733</v>
      </c>
      <c r="G68" s="10">
        <v>22690</v>
      </c>
      <c r="H68" s="10">
        <v>21658</v>
      </c>
      <c r="I68" s="11">
        <v>18821</v>
      </c>
      <c r="J68" s="10">
        <v>26739</v>
      </c>
      <c r="K68" s="128">
        <f t="shared" si="0"/>
        <v>21928.2</v>
      </c>
      <c r="L68" s="10">
        <v>25655</v>
      </c>
      <c r="M68" s="10">
        <v>29495</v>
      </c>
      <c r="N68" s="11">
        <v>29339</v>
      </c>
      <c r="O68" s="10">
        <v>19604</v>
      </c>
      <c r="P68" s="162">
        <v>31225</v>
      </c>
      <c r="Q68" s="34">
        <f>AVERAGE(L68:P68)</f>
        <v>27063.599999999999</v>
      </c>
      <c r="R68" s="169">
        <f t="shared" si="1"/>
        <v>5.2314322127606783E-2</v>
      </c>
      <c r="S68" s="103">
        <v>28879</v>
      </c>
    </row>
    <row r="69" spans="2:21" s="6" customFormat="1" ht="11.6" hidden="1" x14ac:dyDescent="0.25">
      <c r="B69" s="117"/>
      <c r="C69" s="8"/>
      <c r="D69" s="8"/>
      <c r="E69" s="14" t="s">
        <v>7</v>
      </c>
      <c r="F69" s="17">
        <f>F68/F67</f>
        <v>0.97794627812469026</v>
      </c>
      <c r="G69" s="17">
        <f t="shared" ref="G69:H69" si="93">G68/G67</f>
        <v>0.97789078998405377</v>
      </c>
      <c r="H69" s="17">
        <f t="shared" si="93"/>
        <v>0.98768697555636631</v>
      </c>
      <c r="I69" s="17">
        <f>I68/I67</f>
        <v>0.96025510204081632</v>
      </c>
      <c r="J69" s="17">
        <f t="shared" ref="J69" si="94">J68/J67</f>
        <v>0.97873352855051243</v>
      </c>
      <c r="K69" s="130">
        <f t="shared" ref="K69:N69" si="95">K68/K67</f>
        <v>0.95550488031605862</v>
      </c>
      <c r="L69" s="17">
        <f t="shared" si="95"/>
        <v>0.98638932677150215</v>
      </c>
      <c r="M69" s="17">
        <f t="shared" si="95"/>
        <v>0.97607386326030843</v>
      </c>
      <c r="N69" s="17">
        <f t="shared" si="95"/>
        <v>0.97901094500800856</v>
      </c>
      <c r="O69" s="48">
        <f>O68/O67</f>
        <v>0.98477922338875767</v>
      </c>
      <c r="P69" s="130">
        <f t="shared" ref="P69" si="96">P68/P67</f>
        <v>0.98427058378514687</v>
      </c>
      <c r="Q69" s="17">
        <f>Q68/Q67</f>
        <v>0.98180314309346561</v>
      </c>
      <c r="R69" s="179"/>
      <c r="S69" s="120">
        <f>S68/S67</f>
        <v>0.98091097449135556</v>
      </c>
    </row>
    <row r="70" spans="2:21" s="6" customFormat="1" ht="11.6" hidden="1" x14ac:dyDescent="0.25">
      <c r="B70" s="117"/>
      <c r="C70" s="8"/>
      <c r="D70" s="8"/>
      <c r="E70" s="9" t="s">
        <v>8</v>
      </c>
      <c r="F70" s="10">
        <v>16815</v>
      </c>
      <c r="G70" s="10">
        <v>19334</v>
      </c>
      <c r="H70" s="10">
        <v>18212</v>
      </c>
      <c r="I70" s="11">
        <v>16234</v>
      </c>
      <c r="J70" s="10">
        <v>23135</v>
      </c>
      <c r="K70" s="128">
        <f t="shared" si="0"/>
        <v>18746</v>
      </c>
      <c r="L70" s="10">
        <v>21624</v>
      </c>
      <c r="M70" s="10">
        <v>25207</v>
      </c>
      <c r="N70" s="11">
        <v>24957</v>
      </c>
      <c r="O70" s="10">
        <v>17035</v>
      </c>
      <c r="P70" s="162">
        <v>26245</v>
      </c>
      <c r="Q70" s="34">
        <f>AVERAGE(L70:P70)</f>
        <v>23013.599999999999</v>
      </c>
      <c r="R70" s="169">
        <f>((P70/F70)^(1/9))-1</f>
        <v>5.0711052382952371E-2</v>
      </c>
      <c r="S70" s="103">
        <v>24721</v>
      </c>
    </row>
    <row r="71" spans="2:21" s="6" customFormat="1" ht="14.25" customHeight="1" x14ac:dyDescent="0.25">
      <c r="B71" s="117"/>
      <c r="C71" s="8"/>
      <c r="D71" s="8"/>
      <c r="E71" s="30" t="s">
        <v>9</v>
      </c>
      <c r="F71" s="17">
        <f>F70/F68</f>
        <v>0.85212588050473825</v>
      </c>
      <c r="G71" s="17">
        <f t="shared" ref="G71:H71" si="97">G70/G68</f>
        <v>0.85209343323049802</v>
      </c>
      <c r="H71" s="17">
        <f t="shared" si="97"/>
        <v>0.84089020223474009</v>
      </c>
      <c r="I71" s="17">
        <f>I70/I68</f>
        <v>0.86254715477392274</v>
      </c>
      <c r="J71" s="17">
        <f t="shared" ref="J71" si="98">J70/J68</f>
        <v>0.86521560267773667</v>
      </c>
      <c r="K71" s="130">
        <f t="shared" ref="K71:N71" si="99">K70/K68</f>
        <v>0.8548809295792632</v>
      </c>
      <c r="L71" s="17">
        <f t="shared" si="99"/>
        <v>0.84287663223543174</v>
      </c>
      <c r="M71" s="17">
        <f t="shared" si="99"/>
        <v>0.85461942702152904</v>
      </c>
      <c r="N71" s="17">
        <f t="shared" si="99"/>
        <v>0.85064248951907018</v>
      </c>
      <c r="O71" s="48">
        <f>O70/O68</f>
        <v>0.86895531524178737</v>
      </c>
      <c r="P71" s="130">
        <f t="shared" ref="P71" si="100">P70/P68</f>
        <v>0.84051240992794241</v>
      </c>
      <c r="Q71" s="17">
        <f>Q70/Q68</f>
        <v>0.85035250299294995</v>
      </c>
      <c r="R71" s="130"/>
      <c r="S71" s="120">
        <f>S70/S68</f>
        <v>0.8560199452889643</v>
      </c>
    </row>
    <row r="72" spans="2:21" s="6" customFormat="1" ht="11.6" hidden="1" x14ac:dyDescent="0.25">
      <c r="B72" s="117"/>
      <c r="C72" s="8"/>
      <c r="D72" s="8"/>
      <c r="E72" s="31" t="s">
        <v>10</v>
      </c>
      <c r="F72" s="33">
        <v>2918</v>
      </c>
      <c r="G72" s="33">
        <v>3356</v>
      </c>
      <c r="H72" s="33">
        <v>3446</v>
      </c>
      <c r="I72" s="21">
        <v>2587</v>
      </c>
      <c r="J72" s="33">
        <v>3604</v>
      </c>
      <c r="K72" s="131">
        <f t="shared" si="0"/>
        <v>3182.2</v>
      </c>
      <c r="L72" s="33">
        <v>4031</v>
      </c>
      <c r="M72" s="33">
        <v>4288</v>
      </c>
      <c r="N72" s="21">
        <v>4382</v>
      </c>
      <c r="O72" s="33">
        <v>2569</v>
      </c>
      <c r="P72" s="161">
        <v>4980</v>
      </c>
      <c r="Q72" s="35">
        <f>AVERAGE(L72:P72)</f>
        <v>4050</v>
      </c>
      <c r="R72" s="168">
        <f>((P72/F72)^(1/9))-1</f>
        <v>6.1191551867938676E-2</v>
      </c>
      <c r="S72" s="104">
        <v>4158</v>
      </c>
    </row>
    <row r="73" spans="2:21" s="6" customFormat="1" ht="14.25" customHeight="1" x14ac:dyDescent="0.25">
      <c r="B73" s="121"/>
      <c r="C73" s="24"/>
      <c r="D73" s="24"/>
      <c r="E73" s="32" t="s">
        <v>11</v>
      </c>
      <c r="F73" s="36">
        <f>F72/F68</f>
        <v>0.14787411949526175</v>
      </c>
      <c r="G73" s="36">
        <f t="shared" ref="G73:H73" si="101">G72/G68</f>
        <v>0.14790656676950198</v>
      </c>
      <c r="H73" s="36">
        <f t="shared" si="101"/>
        <v>0.15910979776525996</v>
      </c>
      <c r="I73" s="36">
        <f>I72/I68</f>
        <v>0.13745284522607726</v>
      </c>
      <c r="J73" s="36">
        <f t="shared" ref="J73" si="102">J72/J68</f>
        <v>0.13478439732226336</v>
      </c>
      <c r="K73" s="137">
        <f t="shared" ref="K73:N73" si="103">K72/K68</f>
        <v>0.14511907042073677</v>
      </c>
      <c r="L73" s="36">
        <f t="shared" si="103"/>
        <v>0.15712336776456831</v>
      </c>
      <c r="M73" s="36">
        <f t="shared" si="103"/>
        <v>0.14538057297847093</v>
      </c>
      <c r="N73" s="36">
        <f t="shared" si="103"/>
        <v>0.14935751048092982</v>
      </c>
      <c r="O73" s="37">
        <f>O72/O68</f>
        <v>0.1310446847582126</v>
      </c>
      <c r="P73" s="137">
        <f t="shared" ref="P73" si="104">P72/P68</f>
        <v>0.15948759007205765</v>
      </c>
      <c r="Q73" s="37">
        <f>Q72/Q68</f>
        <v>0.14964749700705007</v>
      </c>
      <c r="R73" s="172"/>
      <c r="S73" s="105">
        <f>S72/S68</f>
        <v>0.1439800547110357</v>
      </c>
    </row>
    <row r="74" spans="2:21" s="6" customFormat="1" ht="14.25" customHeight="1" x14ac:dyDescent="0.25">
      <c r="B74" s="208" t="s">
        <v>30</v>
      </c>
      <c r="C74" s="202" t="s">
        <v>4</v>
      </c>
      <c r="D74" s="202"/>
      <c r="E74" s="203"/>
      <c r="F74" s="50">
        <v>947</v>
      </c>
      <c r="G74" s="51">
        <v>1014</v>
      </c>
      <c r="H74" s="51">
        <v>996</v>
      </c>
      <c r="I74" s="52">
        <v>1046</v>
      </c>
      <c r="J74" s="52">
        <v>1007</v>
      </c>
      <c r="K74" s="133">
        <f t="shared" si="0"/>
        <v>1002</v>
      </c>
      <c r="L74" s="52">
        <v>929</v>
      </c>
      <c r="M74" s="52">
        <v>1010</v>
      </c>
      <c r="N74" s="52">
        <v>1037</v>
      </c>
      <c r="O74" s="52">
        <v>800</v>
      </c>
      <c r="P74" s="156">
        <v>682</v>
      </c>
      <c r="Q74" s="53">
        <f>AVERAGE(L74:P74)</f>
        <v>891.6</v>
      </c>
      <c r="R74" s="177">
        <f>((P74/F74)^(1/9))-1</f>
        <v>-3.5817205700554799E-2</v>
      </c>
      <c r="S74" s="112">
        <v>898</v>
      </c>
    </row>
    <row r="75" spans="2:21" s="6" customFormat="1" ht="14.25" customHeight="1" x14ac:dyDescent="0.25">
      <c r="B75" s="209"/>
      <c r="C75" s="54" t="s">
        <v>5</v>
      </c>
      <c r="D75" s="54"/>
      <c r="E75" s="55" t="s">
        <v>6</v>
      </c>
      <c r="F75" s="56">
        <v>781</v>
      </c>
      <c r="G75" s="56">
        <v>865</v>
      </c>
      <c r="H75" s="56">
        <v>872</v>
      </c>
      <c r="I75" s="57">
        <v>853</v>
      </c>
      <c r="J75" s="57">
        <v>838</v>
      </c>
      <c r="K75" s="134">
        <f t="shared" si="0"/>
        <v>841.8</v>
      </c>
      <c r="L75" s="57">
        <v>842</v>
      </c>
      <c r="M75" s="58">
        <v>881</v>
      </c>
      <c r="N75" s="58">
        <v>864</v>
      </c>
      <c r="O75" s="58">
        <v>696</v>
      </c>
      <c r="P75" s="157">
        <v>682</v>
      </c>
      <c r="Q75" s="59">
        <f>AVERAGE(L75:P75)</f>
        <v>793</v>
      </c>
      <c r="R75" s="177">
        <f>((P75/F75)^(1/9))-1</f>
        <v>-1.4947766440680521E-2</v>
      </c>
      <c r="S75" s="114">
        <v>798</v>
      </c>
      <c r="U75" s="186"/>
    </row>
    <row r="76" spans="2:21" s="6" customFormat="1" ht="11.6" hidden="1" x14ac:dyDescent="0.25">
      <c r="B76" s="209"/>
      <c r="C76" s="54"/>
      <c r="D76" s="54"/>
      <c r="E76" s="60" t="s">
        <v>7</v>
      </c>
      <c r="F76" s="61">
        <f t="shared" ref="F76:J76" si="105">F75/F74</f>
        <v>0.82470960929250259</v>
      </c>
      <c r="G76" s="61">
        <f t="shared" si="105"/>
        <v>0.85305719921104539</v>
      </c>
      <c r="H76" s="61">
        <f t="shared" si="105"/>
        <v>0.87550200803212852</v>
      </c>
      <c r="I76" s="61">
        <f t="shared" si="105"/>
        <v>0.81548757170172081</v>
      </c>
      <c r="J76" s="61">
        <f t="shared" si="105"/>
        <v>0.83217477656405159</v>
      </c>
      <c r="K76" s="135">
        <f t="shared" ref="K76:P76" si="106">K75/K74</f>
        <v>0.84011976047904191</v>
      </c>
      <c r="L76" s="61">
        <f t="shared" ref="L76:N76" si="107">L75/L74</f>
        <v>0.90635091496232512</v>
      </c>
      <c r="M76" s="61">
        <f t="shared" si="107"/>
        <v>0.87227722772277227</v>
      </c>
      <c r="N76" s="61">
        <f t="shared" si="107"/>
        <v>0.83317261330761816</v>
      </c>
      <c r="O76" s="61">
        <f>O75/O74</f>
        <v>0.87</v>
      </c>
      <c r="P76" s="135">
        <f t="shared" si="106"/>
        <v>1</v>
      </c>
      <c r="Q76" s="61">
        <f>Q75/Q74</f>
        <v>0.88941229250785103</v>
      </c>
      <c r="R76" s="175"/>
      <c r="S76" s="92">
        <f>S75/S74</f>
        <v>0.88864142538975499</v>
      </c>
    </row>
    <row r="77" spans="2:21" s="6" customFormat="1" ht="11.6" hidden="1" x14ac:dyDescent="0.25">
      <c r="B77" s="209"/>
      <c r="C77" s="54"/>
      <c r="D77" s="54"/>
      <c r="E77" s="55" t="s">
        <v>8</v>
      </c>
      <c r="F77" s="56">
        <v>681</v>
      </c>
      <c r="G77" s="56">
        <v>540</v>
      </c>
      <c r="H77" s="56">
        <v>525</v>
      </c>
      <c r="I77" s="62">
        <v>845</v>
      </c>
      <c r="J77" s="62">
        <v>634</v>
      </c>
      <c r="K77" s="133">
        <f t="shared" ref="K77:K86" si="108">AVERAGE(F77:J77)</f>
        <v>645</v>
      </c>
      <c r="L77" s="62">
        <v>502</v>
      </c>
      <c r="M77" s="52">
        <v>761</v>
      </c>
      <c r="N77" s="52">
        <v>816</v>
      </c>
      <c r="O77" s="58">
        <v>526</v>
      </c>
      <c r="P77" s="138">
        <v>549</v>
      </c>
      <c r="Q77" s="53">
        <f>AVERAGE(L77:P77)</f>
        <v>630.79999999999995</v>
      </c>
      <c r="R77" s="177">
        <f>((P77/F77)^(1/9))-1</f>
        <v>-2.3656130588640689E-2</v>
      </c>
      <c r="S77" s="114">
        <v>738</v>
      </c>
    </row>
    <row r="78" spans="2:21" s="6" customFormat="1" ht="11.6" x14ac:dyDescent="0.25">
      <c r="B78" s="209"/>
      <c r="C78" s="54"/>
      <c r="D78" s="54"/>
      <c r="E78" s="63" t="s">
        <v>9</v>
      </c>
      <c r="F78" s="61">
        <f t="shared" ref="F78:J78" si="109">F77/F75</f>
        <v>0.87195902688860438</v>
      </c>
      <c r="G78" s="61">
        <f t="shared" si="109"/>
        <v>0.62427745664739887</v>
      </c>
      <c r="H78" s="61">
        <f t="shared" si="109"/>
        <v>0.60206422018348627</v>
      </c>
      <c r="I78" s="61">
        <f t="shared" si="109"/>
        <v>0.99062133645955452</v>
      </c>
      <c r="J78" s="61">
        <f t="shared" si="109"/>
        <v>0.75656324582338907</v>
      </c>
      <c r="K78" s="135">
        <f t="shared" ref="K78:P78" si="110">K77/K75</f>
        <v>0.76621525302922311</v>
      </c>
      <c r="L78" s="61">
        <f t="shared" ref="L78:N78" si="111">L77/L75</f>
        <v>0.59619952494061756</v>
      </c>
      <c r="M78" s="61">
        <f t="shared" si="111"/>
        <v>0.8637911464245176</v>
      </c>
      <c r="N78" s="61">
        <f t="shared" si="111"/>
        <v>0.94444444444444442</v>
      </c>
      <c r="O78" s="61">
        <f>O77/O75</f>
        <v>0.75574712643678166</v>
      </c>
      <c r="P78" s="135">
        <f t="shared" si="110"/>
        <v>0.80498533724340171</v>
      </c>
      <c r="Q78" s="61">
        <f>Q77/Q75</f>
        <v>0.79546027742749048</v>
      </c>
      <c r="R78" s="135"/>
      <c r="S78" s="92">
        <f>S77/S75</f>
        <v>0.92481203007518797</v>
      </c>
    </row>
    <row r="79" spans="2:21" s="6" customFormat="1" ht="11.6" hidden="1" x14ac:dyDescent="0.25">
      <c r="B79" s="209"/>
      <c r="C79" s="54"/>
      <c r="D79" s="54"/>
      <c r="E79" s="64" t="s">
        <v>10</v>
      </c>
      <c r="F79" s="65">
        <v>100</v>
      </c>
      <c r="G79" s="65">
        <v>325</v>
      </c>
      <c r="H79" s="65">
        <v>347</v>
      </c>
      <c r="I79" s="62">
        <v>8</v>
      </c>
      <c r="J79" s="62">
        <v>204</v>
      </c>
      <c r="K79" s="133">
        <f t="shared" si="108"/>
        <v>196.8</v>
      </c>
      <c r="L79" s="62">
        <v>340</v>
      </c>
      <c r="M79" s="52">
        <v>120</v>
      </c>
      <c r="N79" s="52">
        <v>48</v>
      </c>
      <c r="O79" s="52">
        <v>170</v>
      </c>
      <c r="P79" s="138">
        <v>133</v>
      </c>
      <c r="Q79" s="53">
        <f>AVERAGE(L79:P79)</f>
        <v>162.19999999999999</v>
      </c>
      <c r="R79" s="177">
        <f t="shared" ref="R79" si="112">((P79/F79)^(1/9))-1</f>
        <v>3.2193912519962176E-2</v>
      </c>
      <c r="S79" s="112">
        <v>60</v>
      </c>
    </row>
    <row r="80" spans="2:21" s="6" customFormat="1" ht="14.25" customHeight="1" x14ac:dyDescent="0.25">
      <c r="B80" s="210"/>
      <c r="C80" s="66"/>
      <c r="D80" s="66"/>
      <c r="E80" s="67" t="s">
        <v>11</v>
      </c>
      <c r="F80" s="68">
        <f t="shared" ref="F80:J80" si="113">F79/F75</f>
        <v>0.12804097311139565</v>
      </c>
      <c r="G80" s="68">
        <f t="shared" si="113"/>
        <v>0.37572254335260113</v>
      </c>
      <c r="H80" s="68">
        <f t="shared" si="113"/>
        <v>0.39793577981651373</v>
      </c>
      <c r="I80" s="68">
        <f t="shared" si="113"/>
        <v>9.3786635404454859E-3</v>
      </c>
      <c r="J80" s="69">
        <f t="shared" si="113"/>
        <v>0.24343675417661098</v>
      </c>
      <c r="K80" s="144">
        <f t="shared" ref="K80:P80" si="114">K79/K75</f>
        <v>0.23378474697077695</v>
      </c>
      <c r="L80" s="68">
        <f t="shared" ref="L80:N80" si="115">L79/L75</f>
        <v>0.40380047505938244</v>
      </c>
      <c r="M80" s="68">
        <f t="shared" si="115"/>
        <v>0.1362088535754824</v>
      </c>
      <c r="N80" s="68">
        <f t="shared" si="115"/>
        <v>5.5555555555555552E-2</v>
      </c>
      <c r="O80" s="68">
        <f>O79/O75</f>
        <v>0.2442528735632184</v>
      </c>
      <c r="P80" s="144">
        <f t="shared" si="114"/>
        <v>0.19501466275659823</v>
      </c>
      <c r="Q80" s="68">
        <f>Q79/Q75</f>
        <v>0.20453972257250944</v>
      </c>
      <c r="R80" s="178"/>
      <c r="S80" s="116">
        <f>S79/S75</f>
        <v>7.5187969924812026E-2</v>
      </c>
    </row>
    <row r="81" spans="2:19" s="6" customFormat="1" ht="14.7" customHeight="1" x14ac:dyDescent="0.25">
      <c r="B81" s="204" t="s">
        <v>31</v>
      </c>
      <c r="C81" s="192" t="s">
        <v>4</v>
      </c>
      <c r="D81" s="192"/>
      <c r="E81" s="193"/>
      <c r="F81" s="33">
        <v>19604</v>
      </c>
      <c r="G81" s="33">
        <v>20943</v>
      </c>
      <c r="H81" s="33">
        <v>20956</v>
      </c>
      <c r="I81" s="21">
        <v>20915</v>
      </c>
      <c r="J81" s="21">
        <v>20746</v>
      </c>
      <c r="K81" s="131">
        <f t="shared" si="108"/>
        <v>20632.8</v>
      </c>
      <c r="L81" s="21">
        <v>20575</v>
      </c>
      <c r="M81" s="21">
        <v>21322</v>
      </c>
      <c r="N81" s="21">
        <v>19893</v>
      </c>
      <c r="O81" s="21">
        <v>7878</v>
      </c>
      <c r="P81" s="161">
        <v>9511</v>
      </c>
      <c r="Q81" s="23">
        <f>AVERAGE(L81:P81)</f>
        <v>15835.8</v>
      </c>
      <c r="R81" s="168">
        <f t="shared" ref="R81:R86" si="116">((P81/F81)^(1/9))-1</f>
        <v>-7.7220488947449706E-2</v>
      </c>
      <c r="S81" s="102">
        <v>13397</v>
      </c>
    </row>
    <row r="82" spans="2:19" s="6" customFormat="1" ht="11.6" x14ac:dyDescent="0.25">
      <c r="B82" s="205"/>
      <c r="C82" s="8" t="s">
        <v>5</v>
      </c>
      <c r="D82" s="8"/>
      <c r="E82" s="9" t="s">
        <v>6</v>
      </c>
      <c r="F82" s="10">
        <v>18990</v>
      </c>
      <c r="G82" s="10">
        <v>20266</v>
      </c>
      <c r="H82" s="10">
        <v>20443</v>
      </c>
      <c r="I82" s="11">
        <v>20056</v>
      </c>
      <c r="J82" s="10">
        <v>19916</v>
      </c>
      <c r="K82" s="128">
        <f t="shared" si="108"/>
        <v>19934.2</v>
      </c>
      <c r="L82" s="10">
        <v>20048</v>
      </c>
      <c r="M82" s="10">
        <v>20520</v>
      </c>
      <c r="N82" s="11">
        <v>19240</v>
      </c>
      <c r="O82" s="10">
        <v>7688</v>
      </c>
      <c r="P82" s="162">
        <v>9232</v>
      </c>
      <c r="Q82" s="34">
        <f>AVERAGE(L82:P82)</f>
        <v>15345.6</v>
      </c>
      <c r="R82" s="169">
        <f t="shared" si="116"/>
        <v>-7.701050314129898E-2</v>
      </c>
      <c r="S82" s="103">
        <v>12858</v>
      </c>
    </row>
    <row r="83" spans="2:19" s="6" customFormat="1" ht="11.6" hidden="1" x14ac:dyDescent="0.25">
      <c r="B83" s="205"/>
      <c r="C83" s="8"/>
      <c r="D83" s="8"/>
      <c r="E83" s="14" t="s">
        <v>7</v>
      </c>
      <c r="F83" s="17">
        <f t="shared" ref="F83:H83" si="117">F82/F81</f>
        <v>0.96867986125280559</v>
      </c>
      <c r="G83" s="17">
        <f t="shared" si="117"/>
        <v>0.96767416320488941</v>
      </c>
      <c r="H83" s="17">
        <f t="shared" si="117"/>
        <v>0.97552013743080745</v>
      </c>
      <c r="I83" s="17">
        <f>I82/I81</f>
        <v>0.95892899832655987</v>
      </c>
      <c r="J83" s="17">
        <f t="shared" ref="J83" si="118">J82/J81</f>
        <v>0.95999228766991229</v>
      </c>
      <c r="K83" s="130">
        <f t="shared" ref="K83:N83" si="119">K82/K81</f>
        <v>0.9661412895971464</v>
      </c>
      <c r="L83" s="17">
        <f t="shared" si="119"/>
        <v>0.97438639125151882</v>
      </c>
      <c r="M83" s="17">
        <f t="shared" si="119"/>
        <v>0.96238626770471813</v>
      </c>
      <c r="N83" s="17">
        <f t="shared" si="119"/>
        <v>0.967174382948776</v>
      </c>
      <c r="O83" s="17">
        <f>O82/O81</f>
        <v>0.97588220360497591</v>
      </c>
      <c r="P83" s="130">
        <f t="shared" ref="P83" si="120">P82/P81</f>
        <v>0.97066554515823777</v>
      </c>
      <c r="Q83" s="17">
        <f>Q82/Q81</f>
        <v>0.96904482249081203</v>
      </c>
      <c r="R83" s="179"/>
      <c r="S83" s="97">
        <f>S82/S81</f>
        <v>0.95976711204000897</v>
      </c>
    </row>
    <row r="84" spans="2:19" s="6" customFormat="1" ht="11.6" hidden="1" x14ac:dyDescent="0.25">
      <c r="B84" s="205"/>
      <c r="C84" s="8"/>
      <c r="D84" s="8"/>
      <c r="E84" s="9" t="s">
        <v>8</v>
      </c>
      <c r="F84" s="10">
        <v>16527</v>
      </c>
      <c r="G84" s="10">
        <v>17367</v>
      </c>
      <c r="H84" s="10">
        <v>17279</v>
      </c>
      <c r="I84" s="11">
        <v>16808</v>
      </c>
      <c r="J84" s="10">
        <v>16989</v>
      </c>
      <c r="K84" s="128">
        <f t="shared" si="108"/>
        <v>16994</v>
      </c>
      <c r="L84" s="10">
        <v>17018</v>
      </c>
      <c r="M84" s="10">
        <v>17565</v>
      </c>
      <c r="N84" s="11">
        <v>16334</v>
      </c>
      <c r="O84" s="10">
        <v>6674</v>
      </c>
      <c r="P84" s="162">
        <v>7599</v>
      </c>
      <c r="Q84" s="34">
        <f>AVERAGE(L84:P84)</f>
        <v>13038</v>
      </c>
      <c r="R84" s="169">
        <f t="shared" si="116"/>
        <v>-8.2709416471609565E-2</v>
      </c>
      <c r="S84" s="103">
        <v>10706</v>
      </c>
    </row>
    <row r="85" spans="2:19" s="6" customFormat="1" ht="11.6" x14ac:dyDescent="0.25">
      <c r="B85" s="117"/>
      <c r="C85" s="8"/>
      <c r="D85" s="8"/>
      <c r="E85" s="16" t="s">
        <v>9</v>
      </c>
      <c r="F85" s="49">
        <f t="shared" ref="F85:H85" si="121">F84/F82</f>
        <v>0.87030015797788307</v>
      </c>
      <c r="G85" s="49">
        <f t="shared" si="121"/>
        <v>0.85695253133326754</v>
      </c>
      <c r="H85" s="49">
        <f t="shared" si="121"/>
        <v>0.84522819547033212</v>
      </c>
      <c r="I85" s="49">
        <f>I84/I82</f>
        <v>0.83805345033905065</v>
      </c>
      <c r="J85" s="49">
        <f t="shared" ref="J85" si="122">J84/J82</f>
        <v>0.85303273749748942</v>
      </c>
      <c r="K85" s="146">
        <f t="shared" ref="K85:N85" si="123">K84/K82</f>
        <v>0.85250474059656267</v>
      </c>
      <c r="L85" s="49">
        <f t="shared" si="123"/>
        <v>0.84886272944932162</v>
      </c>
      <c r="M85" s="49">
        <f t="shared" si="123"/>
        <v>0.85599415204678364</v>
      </c>
      <c r="N85" s="49">
        <f t="shared" si="123"/>
        <v>0.84896049896049897</v>
      </c>
      <c r="O85" s="17">
        <f>O84/O82</f>
        <v>0.86810613943808534</v>
      </c>
      <c r="P85" s="146">
        <f t="shared" ref="P85" si="124">P84/P82</f>
        <v>0.82311525129982666</v>
      </c>
      <c r="Q85" s="49">
        <f>Q84/Q82</f>
        <v>0.84962464810760085</v>
      </c>
      <c r="R85" s="146"/>
      <c r="S85" s="97">
        <f>S84/S82</f>
        <v>0.83263337999688913</v>
      </c>
    </row>
    <row r="86" spans="2:19" s="6" customFormat="1" ht="11.6" hidden="1" x14ac:dyDescent="0.25">
      <c r="B86" s="117"/>
      <c r="C86" s="8"/>
      <c r="D86" s="8"/>
      <c r="E86" s="31" t="s">
        <v>10</v>
      </c>
      <c r="F86" s="33">
        <v>2463</v>
      </c>
      <c r="G86" s="33">
        <v>2899</v>
      </c>
      <c r="H86" s="33">
        <v>3164</v>
      </c>
      <c r="I86" s="21">
        <v>3248</v>
      </c>
      <c r="J86" s="33">
        <v>2927</v>
      </c>
      <c r="K86" s="131">
        <f t="shared" si="108"/>
        <v>2940.2</v>
      </c>
      <c r="L86" s="33">
        <v>3030</v>
      </c>
      <c r="M86" s="33">
        <v>2955</v>
      </c>
      <c r="N86" s="21">
        <v>2906</v>
      </c>
      <c r="O86" s="33">
        <v>1014</v>
      </c>
      <c r="P86" s="161">
        <v>1633</v>
      </c>
      <c r="Q86" s="35">
        <f>AVERAGE(L86:P86)</f>
        <v>2307.6</v>
      </c>
      <c r="R86" s="168">
        <f t="shared" si="116"/>
        <v>-4.4635529913069627E-2</v>
      </c>
      <c r="S86" s="104">
        <v>2152</v>
      </c>
    </row>
    <row r="87" spans="2:19" s="6" customFormat="1" ht="14.7" customHeight="1" thickBot="1" x14ac:dyDescent="0.3">
      <c r="B87" s="122"/>
      <c r="C87" s="123"/>
      <c r="D87" s="123"/>
      <c r="E87" s="124" t="s">
        <v>11</v>
      </c>
      <c r="F87" s="125">
        <f t="shared" ref="F87" si="125">F86/F82</f>
        <v>0.1296998420221169</v>
      </c>
      <c r="G87" s="125">
        <f>G86/G82</f>
        <v>0.14304746866673246</v>
      </c>
      <c r="H87" s="125">
        <f t="shared" ref="H87" si="126">H86/H82</f>
        <v>0.15477180452966785</v>
      </c>
      <c r="I87" s="125">
        <f>I86/I82</f>
        <v>0.16194654966094935</v>
      </c>
      <c r="J87" s="125">
        <f t="shared" ref="J87" si="127">J86/J82</f>
        <v>0.14696726250251055</v>
      </c>
      <c r="K87" s="147">
        <f t="shared" ref="K87:N87" si="128">K86/K82</f>
        <v>0.1474952594034373</v>
      </c>
      <c r="L87" s="125">
        <f t="shared" si="128"/>
        <v>0.15113727055067838</v>
      </c>
      <c r="M87" s="125">
        <f t="shared" si="128"/>
        <v>0.14400584795321639</v>
      </c>
      <c r="N87" s="125">
        <f t="shared" si="128"/>
        <v>0.15103950103950103</v>
      </c>
      <c r="O87" s="126">
        <f>O86/O82</f>
        <v>0.13189386056191468</v>
      </c>
      <c r="P87" s="147">
        <f t="shared" ref="P87" si="129">P86/P82</f>
        <v>0.17688474870017332</v>
      </c>
      <c r="Q87" s="126">
        <f>Q86/Q82</f>
        <v>0.15037535189239912</v>
      </c>
      <c r="R87" s="185"/>
      <c r="S87" s="127">
        <f>S86/S82</f>
        <v>0.16736662000311089</v>
      </c>
    </row>
    <row r="88" spans="2:19" ht="14.6" thickTop="1" x14ac:dyDescent="0.35"/>
  </sheetData>
  <mergeCells count="24">
    <mergeCell ref="C60:E60"/>
    <mergeCell ref="C67:E67"/>
    <mergeCell ref="B74:B80"/>
    <mergeCell ref="C74:E74"/>
    <mergeCell ref="B81:B84"/>
    <mergeCell ref="C81:E81"/>
    <mergeCell ref="B39:B45"/>
    <mergeCell ref="C39:E39"/>
    <mergeCell ref="B46:B52"/>
    <mergeCell ref="C46:E46"/>
    <mergeCell ref="B53:B54"/>
    <mergeCell ref="C53:E53"/>
    <mergeCell ref="B18:B24"/>
    <mergeCell ref="C18:E18"/>
    <mergeCell ref="B25:B31"/>
    <mergeCell ref="C25:E25"/>
    <mergeCell ref="B32:B33"/>
    <mergeCell ref="C32:E32"/>
    <mergeCell ref="B9:P9"/>
    <mergeCell ref="B10:E10"/>
    <mergeCell ref="B11:B17"/>
    <mergeCell ref="C11:E11"/>
    <mergeCell ref="B5:S5"/>
    <mergeCell ref="B7:S7"/>
  </mergeCells>
  <pageMargins left="0.70866141732283472" right="0.70866141732283472" top="0.74803149606299213" bottom="0.74803149606299213" header="0.31496062992125984" footer="0.31496062992125984"/>
  <pageSetup paperSize="9" scale="56" fitToHeight="2" orientation="portrait" r:id="rId1"/>
  <ignoredErrors>
    <ignoredError sqref="K13 K15 Q13 Q15 K17 K20 K22 K24 K27 K29 K31 K34 K36 K38 K41 K43 K45 K48 K50 K52 K55 K57 K59 K62 K64 K69 K71 K73 K76 K78 K80 K83 K85 Q85 Q83 Q80 Q78 Q76 Q73 Q71 Q69 Q66 Q64 Q62 Q59 Q57 Q55 Q52 Q50 Q48 Q45 Q43 Q41 Q38 Q36 Q34 Q31 Q29 Q27 Q24 Q22 Q20 Q17" formula="1"/>
    <ignoredError sqref="K6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6AEDF3-34CD-40B3-A81C-92DC90531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ED25F-48C0-4889-BF07-DC488C96F015}">
  <ds:schemaRefs>
    <ds:schemaRef ds:uri="http://schemas.microsoft.com/office/2006/documentManagement/types"/>
    <ds:schemaRef ds:uri="http://schemas.openxmlformats.org/package/2006/metadata/core-properties"/>
    <ds:schemaRef ds:uri="http://purl.org/dc/terms/"/>
    <ds:schemaRef ds:uri="3b23351c-6ed6-444c-a66b-e3c1876fb1b1"/>
    <ds:schemaRef ds:uri="http://purl.org/dc/dcmitype/"/>
    <ds:schemaRef ds:uri="http://schemas.microsoft.com/office/infopath/2007/PartnerControls"/>
    <ds:schemaRef ds:uri="b304e8da-070f-413a-89c8-6e99405170b0"/>
    <ds:schemaRef ds:uri="http://purl.org/dc/elements/1.1/"/>
    <ds:schemaRef ds:uri="http://schemas.microsoft.com/sharepoint/v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98F4AD8-C063-4A75-B66F-400FE903E1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Sarah Nilles</cp:lastModifiedBy>
  <cp:lastPrinted>2022-05-02T12:39:25Z</cp:lastPrinted>
  <dcterms:created xsi:type="dcterms:W3CDTF">2017-11-13T12:18:27Z</dcterms:created>
  <dcterms:modified xsi:type="dcterms:W3CDTF">2024-03-27T13:02:01Z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