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8_Non-Rés/"/>
    </mc:Choice>
  </mc:AlternateContent>
  <xr:revisionPtr revIDLastSave="1" documentId="11_6FEF877AD5B9A23935F65B79FADF9AAC206C8749" xr6:coauthVersionLast="47" xr6:coauthVersionMax="47" xr10:uidLastSave="{7EEB1C2C-CE76-4662-94C6-F6E9F13D5AB1}"/>
  <bookViews>
    <workbookView xWindow="6960" yWindow="0" windowWidth="14400" windowHeight="1020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3" l="1"/>
  <c r="J41" i="13" s="1"/>
  <c r="K40" i="13"/>
  <c r="F40" i="13" s="1"/>
  <c r="K39" i="13"/>
  <c r="D39" i="13" s="1"/>
  <c r="K38" i="13"/>
  <c r="J38" i="13" s="1"/>
  <c r="K36" i="13"/>
  <c r="J36" i="13" s="1"/>
  <c r="K35" i="13"/>
  <c r="F35" i="13" s="1"/>
  <c r="K34" i="13"/>
  <c r="J34" i="13" s="1"/>
  <c r="K33" i="13"/>
  <c r="F33" i="13" s="1"/>
  <c r="K32" i="13"/>
  <c r="D32" i="13" s="1"/>
  <c r="H36" i="13" l="1"/>
  <c r="F39" i="13"/>
  <c r="D36" i="13"/>
  <c r="H39" i="13"/>
  <c r="F36" i="13"/>
  <c r="J39" i="13"/>
  <c r="H40" i="13"/>
  <c r="D41" i="13"/>
  <c r="H35" i="13"/>
  <c r="J35" i="13"/>
  <c r="F41" i="13"/>
  <c r="J40" i="13"/>
  <c r="H41" i="13"/>
  <c r="F38" i="13"/>
  <c r="H38" i="13"/>
  <c r="D40" i="13"/>
  <c r="D38" i="13"/>
  <c r="D35" i="13"/>
  <c r="H32" i="13"/>
  <c r="D34" i="13"/>
  <c r="H33" i="13"/>
  <c r="J33" i="13"/>
  <c r="F32" i="13"/>
  <c r="J32" i="13"/>
  <c r="F34" i="13"/>
  <c r="H34" i="13"/>
  <c r="D33" i="13"/>
  <c r="I37" i="13"/>
  <c r="G37" i="13"/>
  <c r="E37" i="13"/>
  <c r="C37" i="13"/>
  <c r="K42" i="13"/>
  <c r="H42" i="13" s="1"/>
  <c r="K43" i="13"/>
  <c r="D43" i="13" s="1"/>
  <c r="F43" i="13" l="1"/>
  <c r="K37" i="13"/>
  <c r="F42" i="13"/>
  <c r="J43" i="13"/>
  <c r="D42" i="13"/>
  <c r="J42" i="13"/>
  <c r="H43" i="13"/>
  <c r="D37" i="13" l="1"/>
  <c r="J37" i="13"/>
  <c r="F37" i="13"/>
  <c r="H37" i="13"/>
</calcChain>
</file>

<file path=xl/sharedStrings.xml><?xml version="1.0" encoding="utf-8"?>
<sst xmlns="http://schemas.openxmlformats.org/spreadsheetml/2006/main" count="17" uniqueCount="17">
  <si>
    <t>Source : données IGSS / Traitement : Observatoire national de la santé</t>
  </si>
  <si>
    <t>Unités : Nombre de séjours</t>
  </si>
  <si>
    <t>Périmètre d'inclusion : activité opposable, non-résidents, centres hospitaliers, hors activité de rééducation, présence à minuit et hospitalisation de jour (ESMJ+PSA)</t>
  </si>
  <si>
    <t>TOTAL</t>
  </si>
  <si>
    <t>France</t>
  </si>
  <si>
    <t>Allemagne</t>
  </si>
  <si>
    <t>Belgique</t>
  </si>
  <si>
    <t>Autres</t>
  </si>
  <si>
    <t>France (%)</t>
  </si>
  <si>
    <t>Allemagne (%)</t>
  </si>
  <si>
    <t>Belgique (%)</t>
  </si>
  <si>
    <t>Autres  (%)</t>
  </si>
  <si>
    <t>Figure : Evolution de la répartition des séjours hospitaliers des non-résidents, selon le pays de résidence, au GDL, 2012-2022</t>
  </si>
  <si>
    <t>Référence : Carte sanitaire 2023</t>
  </si>
  <si>
    <t>Années de référence : 2012-2022</t>
  </si>
  <si>
    <t>Moy. 2012-16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</si>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</sst>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5B3D7"/>
      </left>
      <right style="thin">
        <color rgb="FF95B3D7"/>
      </right>
      <top/>
      <bottom/>
      <diagonal/>
    </border>
    <border>
      <left style="thick">
        <color rgb="FF95B3D7"/>
      </left>
      <right style="thick">
        <color rgb="FF95B3D7"/>
      </right>
      <top style="thick">
        <color rgb="FF95B3D7"/>
      </top>
      <bottom style="thick">
        <color rgb="FF95B3D7"/>
      </bottom>
      <diagonal/>
    </border>
    <border>
      <left style="thin">
        <color rgb="FF95B3D7"/>
      </left>
      <right style="thick">
        <color rgb="FF95B3D7"/>
      </right>
      <top/>
      <bottom/>
      <diagonal/>
    </border>
    <border>
      <left style="thin">
        <color rgb="FF95B3D7"/>
      </left>
      <right style="thin">
        <color rgb="FF95B3D7"/>
      </right>
      <top/>
      <bottom style="thick">
        <color rgb="FF95B3D7"/>
      </bottom>
      <diagonal/>
    </border>
    <border>
      <left style="thin">
        <color rgb="FF95B3D7"/>
      </left>
      <right style="thick">
        <color rgb="FF95B3D7"/>
      </right>
      <top/>
      <bottom style="thick">
        <color rgb="FF95B3D7"/>
      </bottom>
      <diagonal/>
    </border>
    <border>
      <left style="thin">
        <color rgb="FF95B3D7"/>
      </left>
      <right style="thin">
        <color rgb="FF95B3D7"/>
      </right>
      <top style="thick">
        <color rgb="FF95B3D7"/>
      </top>
      <bottom style="thick">
        <color rgb="FF95B3D7"/>
      </bottom>
      <diagonal/>
    </border>
    <border>
      <left style="thin">
        <color rgb="FF95B3D7"/>
      </left>
      <right style="thick">
        <color rgb="FF95B3D7"/>
      </right>
      <top style="thick">
        <color rgb="FF95B3D7"/>
      </top>
      <bottom style="thick">
        <color rgb="FF95B3D7"/>
      </bottom>
      <diagonal/>
    </border>
    <border>
      <left/>
      <right style="thin">
        <color rgb="FF95B3D7"/>
      </right>
      <top style="thick">
        <color rgb="FF95B3D7"/>
      </top>
      <bottom style="thick">
        <color rgb="FF95B3D7"/>
      </bottom>
      <diagonal/>
    </border>
    <border>
      <left/>
      <right style="thin">
        <color rgb="FF95B3D7"/>
      </right>
      <top/>
      <bottom/>
      <diagonal/>
    </border>
    <border>
      <left/>
      <right style="thin">
        <color rgb="FF95B3D7"/>
      </right>
      <top/>
      <bottom style="thick">
        <color rgb="FF95B3D7"/>
      </bottom>
      <diagonal/>
    </border>
    <border>
      <left style="thick">
        <color rgb="FF95B3D7"/>
      </left>
      <right style="thick">
        <color rgb="FF95B3D7"/>
      </right>
      <top/>
      <bottom/>
      <diagonal/>
    </border>
    <border>
      <left style="thick">
        <color rgb="FF95B3D7"/>
      </left>
      <right style="thick">
        <color rgb="FF95B3D7"/>
      </right>
      <top/>
      <bottom style="thick">
        <color rgb="FF95B3D7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70C0"/>
      <color rgb="FF00C072"/>
      <color rgb="FF00B050"/>
      <color rgb="FFB2B4B2"/>
      <color rgb="FFE10600"/>
      <color rgb="FF62C1C2"/>
      <color rgb="FF95B3D7"/>
      <color rgb="FFBFBFBF"/>
      <color rgb="FFC00000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elveticaNeueLT Std" panose="020B0604020202020204" pitchFamily="34" charset="0"/>
              </a:defRPr>
            </a:pPr>
            <a:r>
              <a:rPr lang="fr-LU" sz="1000" b="1" i="0" strike="noStrike" baseline="0">
                <a:effectLst/>
                <a:latin typeface="HelveticaNeueLT Std" panose="020B0604020202020204" pitchFamily="34" charset="0"/>
              </a:rPr>
              <a:t>Evolution de la répartition des séjours hospitaliers des non-résidents, </a:t>
            </a:r>
          </a:p>
          <a:p>
            <a:pPr>
              <a:defRPr sz="1200">
                <a:latin typeface="HelveticaNeueLT Std" panose="020B0604020202020204" pitchFamily="34" charset="0"/>
              </a:defRPr>
            </a:pPr>
            <a:r>
              <a:rPr lang="fr-LU" sz="1000" b="1" i="0" strike="noStrike" baseline="0">
                <a:effectLst/>
                <a:latin typeface="HelveticaNeueLT Std" panose="020B0604020202020204" pitchFamily="34" charset="0"/>
              </a:rPr>
              <a:t>selon le pays de résidence, au GDL, 2012-2022</a:t>
            </a:r>
            <a:endParaRPr lang="fr-LU" sz="900" i="1" strike="noStrike" baseline="0">
              <a:latin typeface="HelveticaNeueLT Std" panose="020B0604020202020204" pitchFamily="34" charset="0"/>
            </a:endParaRPr>
          </a:p>
        </c:rich>
      </c:tx>
      <c:layout>
        <c:manualLayout>
          <c:xMode val="edge"/>
          <c:yMode val="edge"/>
          <c:x val="0.24072954170347624"/>
          <c:y val="2.040774929243504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'[9]Non-résidents 3'!$C$29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C072"/>
              </a:solidFill>
            </a:ln>
          </c:spPr>
          <c:invertIfNegative val="0"/>
          <c:dLbls>
            <c:dLbl>
              <c:idx val="7"/>
              <c:layout>
                <c:manualLayout>
                  <c:x val="1.68562978048587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16-40C1-9DFB-DED49FBA99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Data!$B$32:$B$43</c15:sqref>
                  </c15:fullRef>
                </c:ext>
              </c:extLst>
              <c:f>Data!$B$37:$B$43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Data!$D$32:$D$43</c15:sqref>
                  </c15:fullRef>
                </c:ext>
              </c:extLst>
              <c:f>Data!$D$37:$D$43</c:f>
              <c:numCache>
                <c:formatCode>0.0%</c:formatCode>
                <c:ptCount val="7"/>
                <c:pt idx="0">
                  <c:v>0.46910579188887513</c:v>
                </c:pt>
                <c:pt idx="1">
                  <c:v>0.48272347365202323</c:v>
                </c:pt>
                <c:pt idx="2">
                  <c:v>0.48699311400153023</c:v>
                </c:pt>
                <c:pt idx="3">
                  <c:v>0.48935051275308966</c:v>
                </c:pt>
                <c:pt idx="4">
                  <c:v>0.49549725920125293</c:v>
                </c:pt>
                <c:pt idx="5">
                  <c:v>0.49715308280462012</c:v>
                </c:pt>
                <c:pt idx="6">
                  <c:v>0.49079304526447071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6-40C1-9DFB-DED49FBA99F6}"/>
            </c:ext>
          </c:extLst>
        </c:ser>
        <c:ser>
          <c:idx val="1"/>
          <c:order val="1"/>
          <c:tx>
            <c:strRef>
              <c:f>Data!$F$31</c:f>
              <c:strCache>
                <c:ptCount val="1"/>
                <c:pt idx="0">
                  <c:v>Allemagne (%)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6-40C1-9DFB-DED49FBA99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Data!$B$32:$B$43</c15:sqref>
                  </c15:fullRef>
                </c:ext>
              </c:extLst>
              <c:f>Data!$B$37:$B$43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Data!$F$32:$F$43</c15:sqref>
                  </c15:fullRef>
                </c:ext>
              </c:extLst>
              <c:f>Data!$F$37:$F$43</c:f>
              <c:numCache>
                <c:formatCode>0.0%</c:formatCode>
                <c:ptCount val="7"/>
                <c:pt idx="0">
                  <c:v>0.14624829467939973</c:v>
                </c:pt>
                <c:pt idx="1">
                  <c:v>0.15482621547242892</c:v>
                </c:pt>
                <c:pt idx="2">
                  <c:v>0.16555087987758224</c:v>
                </c:pt>
                <c:pt idx="3">
                  <c:v>0.18380226137260058</c:v>
                </c:pt>
                <c:pt idx="4">
                  <c:v>0.18842991386061081</c:v>
                </c:pt>
                <c:pt idx="5">
                  <c:v>0.18033186920448999</c:v>
                </c:pt>
                <c:pt idx="6">
                  <c:v>0.17687623798694152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Data!$F$34</c15:sqref>
                  <c15:dLbl>
                    <c:idx val="-1"/>
                    <c:layout>
                      <c:manualLayout>
                        <c:x val="3.0060447965583463E-4"/>
                        <c:y val="-1.0059325952015797E-16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553-475E-8B49-422D74CFF26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7716-40C1-9DFB-DED49FBA99F6}"/>
            </c:ext>
          </c:extLst>
        </c:ser>
        <c:ser>
          <c:idx val="2"/>
          <c:order val="2"/>
          <c:tx>
            <c:strRef>
              <c:f>Data!$H$31</c:f>
              <c:strCache>
                <c:ptCount val="1"/>
                <c:pt idx="0">
                  <c:v>Belgique (%)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Data!$B$32:$B$43</c15:sqref>
                  </c15:fullRef>
                </c:ext>
              </c:extLst>
              <c:f>Data!$B$37:$B$43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Data!$H$32:$H$43</c15:sqref>
                  </c15:fullRef>
                </c:ext>
              </c:extLst>
              <c:f>Data!$H$37:$H$43</c:f>
              <c:numCache>
                <c:formatCode>0.0%</c:formatCode>
                <c:ptCount val="7"/>
                <c:pt idx="0">
                  <c:v>0.33640084335855142</c:v>
                </c:pt>
                <c:pt idx="1">
                  <c:v>0.32157782081337277</c:v>
                </c:pt>
                <c:pt idx="2">
                  <c:v>0.3045141545524101</c:v>
                </c:pt>
                <c:pt idx="3">
                  <c:v>0.28977123323691822</c:v>
                </c:pt>
                <c:pt idx="4">
                  <c:v>0.28592404072043853</c:v>
                </c:pt>
                <c:pt idx="5">
                  <c:v>0.29729949568895397</c:v>
                </c:pt>
                <c:pt idx="6">
                  <c:v>0.30005135353238943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16-40C1-9DFB-DED49FBA99F6}"/>
            </c:ext>
          </c:extLst>
        </c:ser>
        <c:ser>
          <c:idx val="3"/>
          <c:order val="3"/>
          <c:tx>
            <c:strRef>
              <c:f>Data!$J$31</c:f>
              <c:strCache>
                <c:ptCount val="1"/>
                <c:pt idx="0">
                  <c:v>Autres  (%)</c:v>
                </c:pt>
              </c:strCache>
            </c:strRef>
          </c:tx>
          <c:spPr>
            <a:solidFill>
              <a:srgbClr val="B2B4B2"/>
            </a:solidFill>
            <a:ln>
              <a:solidFill>
                <a:srgbClr val="B2B4B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Data!$B$32:$B$43</c15:sqref>
                  </c15:fullRef>
                </c:ext>
              </c:extLst>
              <c:f>Data!$B$37:$B$43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Data!$J$32:$J$43</c15:sqref>
                  </c15:fullRef>
                </c:ext>
              </c:extLst>
              <c:f>Data!$J$37:$J$43</c:f>
              <c:numCache>
                <c:formatCode>0.0%</c:formatCode>
                <c:ptCount val="7"/>
                <c:pt idx="0">
                  <c:v>4.824507007317376E-2</c:v>
                </c:pt>
                <c:pt idx="1">
                  <c:v>4.087249006217511E-2</c:v>
                </c:pt>
                <c:pt idx="2">
                  <c:v>4.2941851568477428E-2</c:v>
                </c:pt>
                <c:pt idx="3">
                  <c:v>3.7075992637391531E-2</c:v>
                </c:pt>
                <c:pt idx="4">
                  <c:v>3.0148786217697728E-2</c:v>
                </c:pt>
                <c:pt idx="5">
                  <c:v>2.5215552301935902E-2</c:v>
                </c:pt>
                <c:pt idx="6">
                  <c:v>3.227936321619837E-2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16-40C1-9DFB-DED49FBA9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7873408"/>
        <c:axId val="127874944"/>
      </c:barChart>
      <c:catAx>
        <c:axId val="1278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en-US"/>
          </a:p>
        </c:txPr>
        <c:crossAx val="127874944"/>
        <c:crosses val="autoZero"/>
        <c:auto val="1"/>
        <c:lblAlgn val="ctr"/>
        <c:lblOffset val="100"/>
        <c:noMultiLvlLbl val="0"/>
      </c:catAx>
      <c:valAx>
        <c:axId val="1278749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en-US"/>
          </a:p>
        </c:txPr>
        <c:crossAx val="127873408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</xdr:row>
      <xdr:rowOff>127000</xdr:rowOff>
    </xdr:from>
    <xdr:to>
      <xdr:col>10</xdr:col>
      <xdr:colOff>406400</xdr:colOff>
      <xdr:row>28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2_Carte%20sanitaire\4_CS%202019\5_Analyses\1_Document%20principal\3_Activit&#233;%20hospit\Centres%20hospitaliers\2019_Rapport%20carte%20sanitaire_partie%201_activit&#233;_V2_ACL_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s-clés"/>
      <sheetName val="Evol hospi"/>
      <sheetName val="Evol séjours"/>
      <sheetName val="Evol repart séjours"/>
      <sheetName val="Hospi jour"/>
      <sheetName val="Evol hospi jour"/>
      <sheetName val="Hospi jour (2)"/>
      <sheetName val="DMS"/>
      <sheetName val="DMS (2)"/>
      <sheetName val="DMS par âge"/>
      <sheetName val="Age1-séjours"/>
      <sheetName val="Age2-journées"/>
      <sheetName val="Age2"/>
      <sheetName val="Age et genre GDL"/>
      <sheetName val="Genre"/>
      <sheetName val="Décès"/>
      <sheetName val="Résidence GDL"/>
      <sheetName val="Non-Résidents 1"/>
      <sheetName val="Non-résidents 2"/>
      <sheetName val="Non-résidents 3"/>
      <sheetName val="Non-Résidents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">
          <cell r="C29" t="str">
            <v>France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4"/>
  <sheetViews>
    <sheetView showGridLines="0" tabSelected="1" topLeftCell="A9" zoomScaleNormal="100" workbookViewId="0">
      <selection activeCell="N20" sqref="N20"/>
    </sheetView>
  </sheetViews>
  <sheetFormatPr defaultColWidth="9.26953125" defaultRowHeight="14"/>
  <cols>
    <col min="1" max="1" width="9.26953125" style="2"/>
    <col min="2" max="2" width="15.453125" style="2" customWidth="1"/>
    <col min="3" max="3" width="10.81640625" style="2" customWidth="1"/>
    <col min="4" max="4" width="8.7265625" style="2" customWidth="1"/>
    <col min="5" max="5" width="10.453125" style="2" customWidth="1"/>
    <col min="6" max="6" width="11.1796875" style="2" customWidth="1"/>
    <col min="7" max="8" width="8.7265625" style="2" customWidth="1"/>
    <col min="9" max="16384" width="9.26953125" style="2"/>
  </cols>
  <sheetData>
    <row r="2" spans="2:2">
      <c r="B2" s="1" t="s">
        <v>12</v>
      </c>
    </row>
    <row r="3" spans="2:2">
      <c r="B3" s="3"/>
    </row>
    <row r="4" spans="2:2">
      <c r="B4" s="3" t="s">
        <v>13</v>
      </c>
    </row>
    <row r="5" spans="2:2">
      <c r="B5" s="4" t="s">
        <v>0</v>
      </c>
    </row>
    <row r="6" spans="2:2">
      <c r="B6" s="3" t="s">
        <v>14</v>
      </c>
    </row>
    <row r="7" spans="2:2">
      <c r="B7" s="3" t="s">
        <v>2</v>
      </c>
    </row>
    <row r="8" spans="2:2">
      <c r="B8" s="3" t="s">
        <v>1</v>
      </c>
    </row>
    <row r="30" spans="2:12" ht="14.5" thickBot="1"/>
    <row r="31" spans="2:12" ht="29" thickTop="1" thickBot="1">
      <c r="B31" s="5"/>
      <c r="C31" s="6" t="s">
        <v>4</v>
      </c>
      <c r="D31" s="7" t="s">
        <v>8</v>
      </c>
      <c r="E31" s="7" t="s">
        <v>5</v>
      </c>
      <c r="F31" s="7" t="s">
        <v>9</v>
      </c>
      <c r="G31" s="7" t="s">
        <v>6</v>
      </c>
      <c r="H31" s="7" t="s">
        <v>10</v>
      </c>
      <c r="I31" s="7" t="s">
        <v>7</v>
      </c>
      <c r="J31" s="7" t="s">
        <v>11</v>
      </c>
      <c r="K31" s="8" t="s">
        <v>3</v>
      </c>
      <c r="L31" s="9"/>
    </row>
    <row r="32" spans="2:12" ht="14.5" thickTop="1">
      <c r="B32" s="10">
        <v>2012</v>
      </c>
      <c r="C32" s="11">
        <v>3167</v>
      </c>
      <c r="D32" s="12">
        <f t="shared" ref="D32:D36" si="0">C32/K32</f>
        <v>0.44725321282304759</v>
      </c>
      <c r="E32" s="13">
        <v>1032</v>
      </c>
      <c r="F32" s="12">
        <f t="shared" ref="F32:F36" si="1">E32/K32</f>
        <v>0.145742126818246</v>
      </c>
      <c r="G32" s="13">
        <v>2477</v>
      </c>
      <c r="H32" s="12">
        <f t="shared" ref="H32:H36" si="2">G32/K32</f>
        <v>0.34980934896201099</v>
      </c>
      <c r="I32" s="13">
        <v>405</v>
      </c>
      <c r="J32" s="12">
        <f t="shared" ref="J32:J36" si="3">I32/K32</f>
        <v>5.7195311396695384E-2</v>
      </c>
      <c r="K32" s="14">
        <f t="shared" ref="K32:K36" si="4">SUM(C32+E32+G32+I32)</f>
        <v>7081</v>
      </c>
    </row>
    <row r="33" spans="2:11">
      <c r="B33" s="10">
        <v>2013</v>
      </c>
      <c r="C33" s="11">
        <v>3548</v>
      </c>
      <c r="D33" s="12">
        <f t="shared" si="0"/>
        <v>0.45609975575266742</v>
      </c>
      <c r="E33" s="13">
        <v>1106</v>
      </c>
      <c r="F33" s="12">
        <f t="shared" si="1"/>
        <v>0.14217765779663197</v>
      </c>
      <c r="G33" s="13">
        <v>2755</v>
      </c>
      <c r="H33" s="12">
        <f t="shared" si="2"/>
        <v>0.35415863221493765</v>
      </c>
      <c r="I33" s="13">
        <v>370</v>
      </c>
      <c r="J33" s="12">
        <f t="shared" si="3"/>
        <v>4.7563954235762949E-2</v>
      </c>
      <c r="K33" s="14">
        <f t="shared" si="4"/>
        <v>7779</v>
      </c>
    </row>
    <row r="34" spans="2:11">
      <c r="B34" s="10">
        <v>2014</v>
      </c>
      <c r="C34" s="11">
        <v>3851</v>
      </c>
      <c r="D34" s="12">
        <f t="shared" si="0"/>
        <v>0.47472879684418146</v>
      </c>
      <c r="E34" s="13">
        <v>1141</v>
      </c>
      <c r="F34" s="12">
        <f t="shared" si="1"/>
        <v>0.14065581854043394</v>
      </c>
      <c r="G34" s="13">
        <v>2757</v>
      </c>
      <c r="H34" s="12">
        <f t="shared" si="2"/>
        <v>0.33986686390532544</v>
      </c>
      <c r="I34" s="13">
        <v>363</v>
      </c>
      <c r="J34" s="12">
        <f t="shared" si="3"/>
        <v>4.4748520710059171E-2</v>
      </c>
      <c r="K34" s="14">
        <f t="shared" si="4"/>
        <v>8112</v>
      </c>
    </row>
    <row r="35" spans="2:11">
      <c r="B35" s="10">
        <v>2015</v>
      </c>
      <c r="C35" s="11">
        <v>4141</v>
      </c>
      <c r="D35" s="12">
        <f t="shared" si="0"/>
        <v>0.48971144749290446</v>
      </c>
      <c r="E35" s="13">
        <v>1208</v>
      </c>
      <c r="F35" s="12">
        <f t="shared" si="1"/>
        <v>0.14285714285714285</v>
      </c>
      <c r="G35" s="13">
        <v>2741</v>
      </c>
      <c r="H35" s="12">
        <f t="shared" si="2"/>
        <v>0.32414853358561968</v>
      </c>
      <c r="I35" s="13">
        <v>366</v>
      </c>
      <c r="J35" s="12">
        <f t="shared" si="3"/>
        <v>4.3282876064333016E-2</v>
      </c>
      <c r="K35" s="14">
        <f t="shared" si="4"/>
        <v>8456</v>
      </c>
    </row>
    <row r="36" spans="2:11">
      <c r="B36" s="10">
        <v>2016</v>
      </c>
      <c r="C36" s="11">
        <v>4205</v>
      </c>
      <c r="D36" s="12">
        <f t="shared" si="0"/>
        <v>0.47316304714751883</v>
      </c>
      <c r="E36" s="13">
        <v>1409</v>
      </c>
      <c r="F36" s="12">
        <f t="shared" si="1"/>
        <v>0.15854619106560144</v>
      </c>
      <c r="G36" s="13">
        <v>2832</v>
      </c>
      <c r="H36" s="12">
        <f t="shared" si="2"/>
        <v>0.31866771688983908</v>
      </c>
      <c r="I36" s="13">
        <v>441</v>
      </c>
      <c r="J36" s="12">
        <f t="shared" si="3"/>
        <v>4.962304489704062E-2</v>
      </c>
      <c r="K36" s="14">
        <f t="shared" si="4"/>
        <v>8887</v>
      </c>
    </row>
    <row r="37" spans="2:11">
      <c r="B37" s="10" t="s">
        <v>15</v>
      </c>
      <c r="C37" s="15">
        <f>AVERAGE(C32:C36)</f>
        <v>3782.4</v>
      </c>
      <c r="D37" s="12">
        <f>C37/K37</f>
        <v>0.46910579188887513</v>
      </c>
      <c r="E37" s="16">
        <f>AVERAGE(E32:E36)</f>
        <v>1179.2</v>
      </c>
      <c r="F37" s="12">
        <f t="shared" ref="F37:F43" si="5">E37/K37</f>
        <v>0.14624829467939973</v>
      </c>
      <c r="G37" s="16">
        <f>AVERAGE(G32:G36)</f>
        <v>2712.4</v>
      </c>
      <c r="H37" s="12">
        <f t="shared" ref="H37:H43" si="6">G37/K37</f>
        <v>0.33640084335855142</v>
      </c>
      <c r="I37" s="16">
        <f>AVERAGE(I32:I36)</f>
        <v>389</v>
      </c>
      <c r="J37" s="12">
        <f t="shared" ref="J37:J43" si="7">I37/K37</f>
        <v>4.824507007317376E-2</v>
      </c>
      <c r="K37" s="17">
        <f>AVERAGE(K32:K36)</f>
        <v>8063</v>
      </c>
    </row>
    <row r="38" spans="2:11">
      <c r="B38" s="10">
        <v>2017</v>
      </c>
      <c r="C38" s="11">
        <v>4736</v>
      </c>
      <c r="D38" s="12">
        <f t="shared" ref="D38:D41" si="8">C38/K38</f>
        <v>0.48272347365202323</v>
      </c>
      <c r="E38" s="13">
        <v>1519</v>
      </c>
      <c r="F38" s="12">
        <f t="shared" ref="F38:F41" si="9">E38/K38</f>
        <v>0.15482621547242892</v>
      </c>
      <c r="G38" s="13">
        <v>3155</v>
      </c>
      <c r="H38" s="12">
        <f t="shared" ref="H38:H41" si="10">G38/K38</f>
        <v>0.32157782081337277</v>
      </c>
      <c r="I38" s="13">
        <v>401</v>
      </c>
      <c r="J38" s="12">
        <f t="shared" ref="J38:J41" si="11">I38/K38</f>
        <v>4.087249006217511E-2</v>
      </c>
      <c r="K38" s="14">
        <f t="shared" ref="K38:K41" si="12">SUM(C38+E38+G38+I38)</f>
        <v>9811</v>
      </c>
    </row>
    <row r="39" spans="2:11">
      <c r="B39" s="10">
        <v>2018</v>
      </c>
      <c r="C39" s="11">
        <v>5092</v>
      </c>
      <c r="D39" s="12">
        <f t="shared" si="8"/>
        <v>0.48699311400153023</v>
      </c>
      <c r="E39" s="13">
        <v>1731</v>
      </c>
      <c r="F39" s="12">
        <f t="shared" si="9"/>
        <v>0.16555087987758224</v>
      </c>
      <c r="G39" s="13">
        <v>3184</v>
      </c>
      <c r="H39" s="12">
        <f t="shared" si="10"/>
        <v>0.3045141545524101</v>
      </c>
      <c r="I39" s="13">
        <v>449</v>
      </c>
      <c r="J39" s="12">
        <f t="shared" si="11"/>
        <v>4.2941851568477428E-2</v>
      </c>
      <c r="K39" s="14">
        <f t="shared" si="12"/>
        <v>10456</v>
      </c>
    </row>
    <row r="40" spans="2:11">
      <c r="B40" s="10">
        <v>2019</v>
      </c>
      <c r="C40" s="11">
        <v>5583</v>
      </c>
      <c r="D40" s="12">
        <f t="shared" si="8"/>
        <v>0.48935051275308966</v>
      </c>
      <c r="E40" s="13">
        <v>2097</v>
      </c>
      <c r="F40" s="12">
        <f t="shared" si="9"/>
        <v>0.18380226137260058</v>
      </c>
      <c r="G40" s="13">
        <v>3306</v>
      </c>
      <c r="H40" s="12">
        <f t="shared" si="10"/>
        <v>0.28977123323691822</v>
      </c>
      <c r="I40" s="13">
        <v>423</v>
      </c>
      <c r="J40" s="12">
        <f t="shared" si="11"/>
        <v>3.7075992637391531E-2</v>
      </c>
      <c r="K40" s="14">
        <f t="shared" si="12"/>
        <v>11409</v>
      </c>
    </row>
    <row r="41" spans="2:11">
      <c r="B41" s="10">
        <v>2020</v>
      </c>
      <c r="C41" s="11">
        <v>5062</v>
      </c>
      <c r="D41" s="12">
        <f t="shared" si="8"/>
        <v>0.49549725920125293</v>
      </c>
      <c r="E41" s="13">
        <v>1925</v>
      </c>
      <c r="F41" s="12">
        <f t="shared" si="9"/>
        <v>0.18842991386061081</v>
      </c>
      <c r="G41" s="13">
        <v>2921</v>
      </c>
      <c r="H41" s="12">
        <f t="shared" si="10"/>
        <v>0.28592404072043853</v>
      </c>
      <c r="I41" s="13">
        <v>308</v>
      </c>
      <c r="J41" s="12">
        <f t="shared" si="11"/>
        <v>3.0148786217697728E-2</v>
      </c>
      <c r="K41" s="14">
        <f t="shared" si="12"/>
        <v>10216</v>
      </c>
    </row>
    <row r="42" spans="2:11">
      <c r="B42" s="10">
        <v>2021</v>
      </c>
      <c r="C42" s="11">
        <v>6112</v>
      </c>
      <c r="D42" s="12">
        <f t="shared" ref="D42:D43" si="13">C42/K42</f>
        <v>0.49715308280462012</v>
      </c>
      <c r="E42" s="13">
        <v>2217</v>
      </c>
      <c r="F42" s="12">
        <f t="shared" si="5"/>
        <v>0.18033186920448999</v>
      </c>
      <c r="G42" s="13">
        <v>3655</v>
      </c>
      <c r="H42" s="12">
        <f t="shared" si="6"/>
        <v>0.29729949568895397</v>
      </c>
      <c r="I42" s="13">
        <v>310</v>
      </c>
      <c r="J42" s="12">
        <f t="shared" si="7"/>
        <v>2.5215552301935902E-2</v>
      </c>
      <c r="K42" s="14">
        <f t="shared" ref="K42:K43" si="14">SUM(C42+E42+G42+I42)</f>
        <v>12294</v>
      </c>
    </row>
    <row r="43" spans="2:11" ht="14.5" thickBot="1">
      <c r="B43" s="18" t="s">
        <v>16</v>
      </c>
      <c r="C43" s="19">
        <v>6690</v>
      </c>
      <c r="D43" s="20">
        <f t="shared" si="13"/>
        <v>0.49079304526447071</v>
      </c>
      <c r="E43" s="21">
        <v>2411</v>
      </c>
      <c r="F43" s="20">
        <f t="shared" si="5"/>
        <v>0.17687623798694152</v>
      </c>
      <c r="G43" s="21">
        <v>4090</v>
      </c>
      <c r="H43" s="20">
        <f t="shared" si="6"/>
        <v>0.30005135353238943</v>
      </c>
      <c r="I43" s="21">
        <v>440</v>
      </c>
      <c r="J43" s="20">
        <f t="shared" si="7"/>
        <v>3.227936321619837E-2</v>
      </c>
      <c r="K43" s="22">
        <f t="shared" si="14"/>
        <v>13631</v>
      </c>
    </row>
    <row r="44" spans="2:11" ht="14.5" thickTop="1"/>
  </sheetData>
  <pageMargins left="0.7" right="0.7" top="0.75" bottom="0.75" header="0.3" footer="0.3"/>
  <pageSetup paperSize="9" orientation="portrait" r:id="rId1"/>
  <ignoredErrors>
    <ignoredError sqref="D37 F37 H37 J37:K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3ACCB-799B-4880-BFF2-585FBDD6D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792649-EF10-4061-94FC-8A564C164BA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b23351c-6ed6-444c-a66b-e3c1876fb1b1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b304e8da-070f-413a-89c8-6e99405170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B98E15-EB2D-4ED3-B2DA-7EAAA8E13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