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11" documentId="11_B6CB595C94D1FBA4C2B6A2224C467F49BD2580F4" xr6:coauthVersionLast="47" xr6:coauthVersionMax="47" xr10:uidLastSave="{7BFA25DB-7F10-4022-892B-8D20BEA10732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3" l="1"/>
  <c r="E40" i="13"/>
  <c r="G39" i="13" l="1"/>
  <c r="F39" i="13" s="1"/>
  <c r="G38" i="13"/>
  <c r="F38" i="13" s="1"/>
  <c r="G37" i="13"/>
  <c r="D37" i="13" s="1"/>
  <c r="G36" i="13"/>
  <c r="F36" i="13" s="1"/>
  <c r="D36" i="13"/>
  <c r="G34" i="13"/>
  <c r="F34" i="13" s="1"/>
  <c r="G33" i="13"/>
  <c r="D33" i="13" s="1"/>
  <c r="G32" i="13"/>
  <c r="F32" i="13" s="1"/>
  <c r="G31" i="13"/>
  <c r="F31" i="13" s="1"/>
  <c r="G30" i="13"/>
  <c r="F30" i="13" s="1"/>
  <c r="F37" i="13" l="1"/>
  <c r="D39" i="13"/>
  <c r="D38" i="13"/>
  <c r="F33" i="13"/>
  <c r="D34" i="13"/>
  <c r="D30" i="13"/>
  <c r="D31" i="13"/>
  <c r="D32" i="13"/>
  <c r="G41" i="13"/>
  <c r="D41" i="13" s="1"/>
  <c r="G40" i="13"/>
  <c r="F40" i="13" s="1"/>
  <c r="E35" i="13"/>
  <c r="C35" i="13"/>
  <c r="D40" i="13" l="1"/>
  <c r="F41" i="13"/>
  <c r="G35" i="13"/>
  <c r="D35" i="13" s="1"/>
  <c r="F35" i="13" l="1"/>
</calcChain>
</file>

<file path=xl/sharedStrings.xml><?xml version="1.0" encoding="utf-8"?>
<sst xmlns="http://schemas.openxmlformats.org/spreadsheetml/2006/main" count="13" uniqueCount="13">
  <si>
    <t>Résidents</t>
  </si>
  <si>
    <t>Résidents (%)</t>
  </si>
  <si>
    <t>Non-Résidents</t>
  </si>
  <si>
    <t>Non-Résidents (%)</t>
  </si>
  <si>
    <t>Total</t>
  </si>
  <si>
    <t>Unités : Part des séjours de rééducation gériatrique réalisés par des patients résidents / part des séjours de rééducation gériatrique réalisés par des patients non-résidents</t>
  </si>
  <si>
    <t xml:space="preserve">Périmètre d'inclusion : activité opposable, résidents et non-résidents, HIS et services de rééducation gériatrique des centres hospitaliers </t>
  </si>
  <si>
    <t>Figure : Evolution de la répartition des séjours de rééducation gériatrique entre résidents et non-résidents, au GDL, 2012-2022</t>
  </si>
  <si>
    <t>Référence : Carte sanitaire 2023</t>
  </si>
  <si>
    <t>Années de référence : 2012-2022</t>
  </si>
  <si>
    <t>2022 (p)</t>
  </si>
  <si>
    <t>Moy. 2012-2016</t>
  </si>
  <si>
    <t>Source : données IGSS (sauf HIS 2018-2021 : établissement) / Traitement : Observatoire national de la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</si>
</sst>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_);_(* \(#,##0\);_(* &quot;-&quot;_);_(@_)"/>
    <numFmt numFmtId="166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4" xfId="0" applyFont="1" applyBorder="1"/>
    <xf numFmtId="1" fontId="6" fillId="0" borderId="0" xfId="0" applyNumberFormat="1" applyFont="1" applyBorder="1" applyAlignment="1">
      <alignment horizontal="right"/>
    </xf>
    <xf numFmtId="164" fontId="6" fillId="0" borderId="0" xfId="7" applyNumberFormat="1" applyFont="1" applyBorder="1"/>
    <xf numFmtId="0" fontId="9" fillId="0" borderId="6" xfId="0" applyFont="1" applyBorder="1" applyAlignment="1">
      <alignment horizontal="right"/>
    </xf>
    <xf numFmtId="0" fontId="6" fillId="0" borderId="7" xfId="0" applyFont="1" applyBorder="1"/>
    <xf numFmtId="164" fontId="6" fillId="0" borderId="7" xfId="7" applyNumberFormat="1" applyFont="1" applyBorder="1"/>
    <xf numFmtId="0" fontId="6" fillId="0" borderId="8" xfId="0" applyFont="1" applyBorder="1"/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164" fontId="6" fillId="0" borderId="0" xfId="7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545859"/>
      <color rgb="FFB2B4B2"/>
      <color rgb="FF95B3D7"/>
      <color rgb="FF44546A"/>
      <color rgb="FFDDD9C3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u="none" strike="noStrike" baseline="0">
                <a:effectLst/>
              </a:rPr>
              <a:t>Evolution de la répartition des </a:t>
            </a: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séjours</a:t>
            </a:r>
            <a:r>
              <a:rPr lang="en-US" sz="900" b="1" i="0" u="none" strike="noStrike" baseline="0">
                <a:effectLst/>
              </a:rPr>
              <a:t> de rééducation gériatrique entre résidents </a:t>
            </a:r>
          </a:p>
          <a:p>
            <a:pPr>
              <a:defRPr sz="900"/>
            </a:pPr>
            <a:r>
              <a:rPr lang="en-US" sz="900" b="1" i="0" u="none" strike="noStrike" baseline="0">
                <a:effectLst/>
              </a:rPr>
              <a:t>et non-résidents, au </a:t>
            </a:r>
            <a:r>
              <a:rPr lang="en-US" sz="900" baseline="0"/>
              <a:t>GDL, 2012-2022</a:t>
            </a:r>
          </a:p>
        </c:rich>
      </c:tx>
      <c:layout>
        <c:manualLayout>
          <c:xMode val="edge"/>
          <c:yMode val="edge"/>
          <c:x val="0.17493055915875405"/>
          <c:y val="3.869682614108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60658381557731E-2"/>
          <c:y val="0.18243407707910747"/>
          <c:w val="0.88924295607627357"/>
          <c:h val="0.59826196674705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Data!$D$29</c:f>
              <c:strCache>
                <c:ptCount val="1"/>
                <c:pt idx="0">
                  <c:v>Résidents (%)</c:v>
                </c:pt>
              </c:strCache>
            </c:strRef>
          </c:tx>
          <c:spPr>
            <a:solidFill>
              <a:srgbClr val="B2B4B2"/>
            </a:solidFill>
          </c:spPr>
          <c:invertIfNegative val="0"/>
          <c:dLbls>
            <c:dLbl>
              <c:idx val="1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4-4DEA-BB46-F0560A916633}"/>
                </c:ext>
              </c:extLst>
            </c:dLbl>
            <c:dLbl>
              <c:idx val="2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4-4DEA-BB46-F0560A916633}"/>
                </c:ext>
              </c:extLst>
            </c:dLbl>
            <c:dLbl>
              <c:idx val="3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44-4DEA-BB46-F0560A916633}"/>
                </c:ext>
              </c:extLst>
            </c:dLbl>
            <c:dLbl>
              <c:idx val="4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4-4DEA-BB46-F0560A916633}"/>
                </c:ext>
              </c:extLst>
            </c:dLbl>
            <c:dLbl>
              <c:idx val="5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44-4DEA-BB46-F0560A916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Data!$B$35:$B$41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Data!$D$35:$D$41</c:f>
              <c:numCache>
                <c:formatCode>0.0%</c:formatCode>
                <c:ptCount val="7"/>
                <c:pt idx="0">
                  <c:v>0.98190476190476195</c:v>
                </c:pt>
                <c:pt idx="1">
                  <c:v>0.97918401332223148</c:v>
                </c:pt>
                <c:pt idx="2">
                  <c:v>0.98636728147554131</c:v>
                </c:pt>
                <c:pt idx="3">
                  <c:v>0.98372395833333337</c:v>
                </c:pt>
                <c:pt idx="4">
                  <c:v>0.98611111111111116</c:v>
                </c:pt>
                <c:pt idx="5">
                  <c:v>0.97546012269938653</c:v>
                </c:pt>
                <c:pt idx="6">
                  <c:v>0.97877223178427997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4-4DEA-BB46-F0560A916633}"/>
            </c:ext>
          </c:extLst>
        </c:ser>
        <c:ser>
          <c:idx val="1"/>
          <c:order val="1"/>
          <c:tx>
            <c:strRef>
              <c:f>Data!$F$29</c:f>
              <c:strCache>
                <c:ptCount val="1"/>
                <c:pt idx="0">
                  <c:v>Non-Résidents (%)</c:v>
                </c:pt>
              </c:strCache>
            </c:strRef>
          </c:tx>
          <c:spPr>
            <a:solidFill>
              <a:srgbClr val="545859"/>
            </a:solidFill>
          </c:spPr>
          <c:invertIfNegative val="0"/>
          <c:dLbls>
            <c:dLbl>
              <c:idx val="0"/>
              <c:layout>
                <c:manualLayout>
                  <c:x val="-2.2088098250058784E-17"/>
                  <c:y val="-1.62271805273833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7F-495E-BE99-B918717EFCD4}"/>
                </c:ext>
              </c:extLst>
            </c:dLbl>
            <c:dLbl>
              <c:idx val="1"/>
              <c:layout>
                <c:manualLayout>
                  <c:x val="-4.4176196500117568E-17"/>
                  <c:y val="-1.6227180527383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7F-495E-BE99-B918717EFCD4}"/>
                </c:ext>
              </c:extLst>
            </c:dLbl>
            <c:dLbl>
              <c:idx val="2"/>
              <c:layout>
                <c:manualLayout>
                  <c:x val="0"/>
                  <c:y val="-2.43407707910750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7F-495E-BE99-B918717EFCD4}"/>
                </c:ext>
              </c:extLst>
            </c:dLbl>
            <c:dLbl>
              <c:idx val="3"/>
              <c:layout>
                <c:manualLayout>
                  <c:x val="0"/>
                  <c:y val="-2.02839756592292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7F-495E-BE99-B918717EFCD4}"/>
                </c:ext>
              </c:extLst>
            </c:dLbl>
            <c:dLbl>
              <c:idx val="4"/>
              <c:layout>
                <c:manualLayout>
                  <c:x val="-8.8352393000235136E-17"/>
                  <c:y val="-1.6227180527383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7F-495E-BE99-B918717EFCD4}"/>
                </c:ext>
              </c:extLst>
            </c:dLbl>
            <c:dLbl>
              <c:idx val="5"/>
              <c:layout>
                <c:manualLayout>
                  <c:x val="0"/>
                  <c:y val="-2.02839756592292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7F-495E-BE99-B918717EFCD4}"/>
                </c:ext>
              </c:extLst>
            </c:dLbl>
            <c:dLbl>
              <c:idx val="6"/>
              <c:layout>
                <c:manualLayout>
                  <c:x val="-2.1307276349492459E-4"/>
                  <c:y val="-1.61773490281260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3-4EA7-AAB7-FFBC539D18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Data!$B$35:$B$41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Data!$F$35:$F$41</c:f>
              <c:numCache>
                <c:formatCode>0.0%</c:formatCode>
                <c:ptCount val="7"/>
                <c:pt idx="0">
                  <c:v>1.8095238095238095E-2</c:v>
                </c:pt>
                <c:pt idx="1">
                  <c:v>2.0815986677768527E-2</c:v>
                </c:pt>
                <c:pt idx="2">
                  <c:v>1.3632718524458701E-2</c:v>
                </c:pt>
                <c:pt idx="3">
                  <c:v>1.6276041666666668E-2</c:v>
                </c:pt>
                <c:pt idx="4">
                  <c:v>1.3888888888888888E-2</c:v>
                </c:pt>
                <c:pt idx="5">
                  <c:v>2.4539877300613498E-2</c:v>
                </c:pt>
                <c:pt idx="6">
                  <c:v>2.1227768215720023E-2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44-4DEA-BB46-F0560A91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136512"/>
        <c:axId val="127138048"/>
      </c:barChart>
      <c:catAx>
        <c:axId val="1271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HelveticaNeueLT Std" panose="020B0604020202020204" pitchFamily="34" charset="0"/>
              </a:defRPr>
            </a:pPr>
            <a:endParaRPr lang="fr-FR"/>
          </a:p>
        </c:txPr>
        <c:crossAx val="127138048"/>
        <c:crosses val="autoZero"/>
        <c:auto val="1"/>
        <c:lblAlgn val="ctr"/>
        <c:lblOffset val="100"/>
        <c:noMultiLvlLbl val="0"/>
      </c:catAx>
      <c:valAx>
        <c:axId val="1271380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27136512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133350</xdr:rowOff>
    </xdr:from>
    <xdr:to>
      <xdr:col>6</xdr:col>
      <xdr:colOff>660400</xdr:colOff>
      <xdr:row>25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3"/>
  <sheetViews>
    <sheetView showGridLines="0" tabSelected="1" zoomScaleNormal="100" workbookViewId="0">
      <selection activeCell="C42" sqref="C42"/>
    </sheetView>
  </sheetViews>
  <sheetFormatPr baseColWidth="10" defaultColWidth="9.28515625" defaultRowHeight="14.25"/>
  <cols>
    <col min="1" max="1" width="9.28515625" style="2"/>
    <col min="2" max="3" width="14.42578125" style="2" customWidth="1"/>
    <col min="4" max="4" width="12.140625" style="2" customWidth="1"/>
    <col min="5" max="5" width="11.7109375" style="2" customWidth="1"/>
    <col min="6" max="6" width="14" style="2" customWidth="1"/>
    <col min="7" max="7" width="10.7109375" style="2" customWidth="1"/>
    <col min="8" max="8" width="8.7109375" style="2" customWidth="1"/>
    <col min="9" max="16384" width="9.28515625" style="2"/>
  </cols>
  <sheetData>
    <row r="2" spans="2:7">
      <c r="B2" s="1" t="s">
        <v>7</v>
      </c>
    </row>
    <row r="3" spans="2:7">
      <c r="B3" s="3"/>
    </row>
    <row r="4" spans="2:7">
      <c r="B4" s="3" t="s">
        <v>8</v>
      </c>
    </row>
    <row r="5" spans="2:7">
      <c r="B5" s="4" t="s">
        <v>12</v>
      </c>
    </row>
    <row r="6" spans="2:7">
      <c r="B6" s="3" t="s">
        <v>9</v>
      </c>
    </row>
    <row r="7" spans="2:7" ht="24.95" customHeight="1">
      <c r="B7" s="21" t="s">
        <v>6</v>
      </c>
      <c r="C7" s="21"/>
      <c r="D7" s="21"/>
      <c r="E7" s="21"/>
      <c r="F7" s="21"/>
      <c r="G7" s="21"/>
    </row>
    <row r="8" spans="2:7" ht="24.95" customHeight="1">
      <c r="B8" s="22" t="s">
        <v>5</v>
      </c>
      <c r="C8" s="22"/>
      <c r="D8" s="22"/>
      <c r="E8" s="22"/>
      <c r="F8" s="22"/>
      <c r="G8" s="22"/>
    </row>
    <row r="9" spans="2:7">
      <c r="B9" s="3"/>
    </row>
    <row r="28" spans="2:7" ht="15" thickBot="1"/>
    <row r="29" spans="2:7" ht="45.75" thickBot="1">
      <c r="B29" s="5"/>
      <c r="C29" s="6" t="s">
        <v>0</v>
      </c>
      <c r="D29" s="6" t="s">
        <v>1</v>
      </c>
      <c r="E29" s="6" t="s">
        <v>2</v>
      </c>
      <c r="F29" s="6" t="s">
        <v>3</v>
      </c>
      <c r="G29" s="7" t="s">
        <v>4</v>
      </c>
    </row>
    <row r="30" spans="2:7" ht="15">
      <c r="B30" s="8">
        <v>2012</v>
      </c>
      <c r="C30" s="9">
        <v>973</v>
      </c>
      <c r="D30" s="10">
        <f t="shared" ref="D30:D34" si="0">C30/G30</f>
        <v>0.98581560283687941</v>
      </c>
      <c r="E30" s="9">
        <v>14</v>
      </c>
      <c r="F30" s="10">
        <f t="shared" ref="F30:F34" si="1">E30/G30</f>
        <v>1.4184397163120567E-2</v>
      </c>
      <c r="G30" s="11">
        <f t="shared" ref="G30:G34" si="2">C30+E30</f>
        <v>987</v>
      </c>
    </row>
    <row r="31" spans="2:7" ht="15">
      <c r="B31" s="8">
        <v>2013</v>
      </c>
      <c r="C31" s="9">
        <v>972</v>
      </c>
      <c r="D31" s="10">
        <f t="shared" si="0"/>
        <v>0.98780487804878048</v>
      </c>
      <c r="E31" s="9">
        <v>12</v>
      </c>
      <c r="F31" s="10">
        <f t="shared" si="1"/>
        <v>1.2195121951219513E-2</v>
      </c>
      <c r="G31" s="11">
        <f t="shared" si="2"/>
        <v>984</v>
      </c>
    </row>
    <row r="32" spans="2:7" ht="15">
      <c r="B32" s="8">
        <v>2014</v>
      </c>
      <c r="C32" s="9">
        <v>972</v>
      </c>
      <c r="D32" s="10">
        <f t="shared" si="0"/>
        <v>0.97297297297297303</v>
      </c>
      <c r="E32" s="9">
        <v>27</v>
      </c>
      <c r="F32" s="10">
        <f t="shared" si="1"/>
        <v>2.7027027027027029E-2</v>
      </c>
      <c r="G32" s="11">
        <f t="shared" si="2"/>
        <v>999</v>
      </c>
    </row>
    <row r="33" spans="1:11" ht="15">
      <c r="B33" s="8">
        <v>2015</v>
      </c>
      <c r="C33" s="12">
        <v>1043</v>
      </c>
      <c r="D33" s="13">
        <f t="shared" si="0"/>
        <v>0.98582230623818523</v>
      </c>
      <c r="E33" s="12">
        <v>15</v>
      </c>
      <c r="F33" s="13">
        <f t="shared" si="1"/>
        <v>1.4177693761814745E-2</v>
      </c>
      <c r="G33" s="14">
        <f t="shared" si="2"/>
        <v>1058</v>
      </c>
    </row>
    <row r="34" spans="1:11" ht="15">
      <c r="B34" s="8">
        <v>2016</v>
      </c>
      <c r="C34" s="12">
        <v>1195</v>
      </c>
      <c r="D34" s="13">
        <f t="shared" si="0"/>
        <v>0.97790507364975454</v>
      </c>
      <c r="E34" s="12">
        <v>27</v>
      </c>
      <c r="F34" s="13">
        <f t="shared" si="1"/>
        <v>2.20949263502455E-2</v>
      </c>
      <c r="G34" s="14">
        <f t="shared" si="2"/>
        <v>1222</v>
      </c>
    </row>
    <row r="35" spans="1:11" ht="15">
      <c r="B35" s="8" t="s">
        <v>11</v>
      </c>
      <c r="C35" s="15">
        <f>AVERAGE(C30:C34)</f>
        <v>1031</v>
      </c>
      <c r="D35" s="10">
        <f t="shared" ref="D35:D41" si="3">C35/G35</f>
        <v>0.98190476190476195</v>
      </c>
      <c r="E35" s="15">
        <f>AVERAGE(E30:E34)</f>
        <v>19</v>
      </c>
      <c r="F35" s="10">
        <f t="shared" ref="F35:F41" si="4">E35/G35</f>
        <v>1.8095238095238095E-2</v>
      </c>
      <c r="G35" s="11">
        <f>AVERAGE(G30:G34)</f>
        <v>1050</v>
      </c>
    </row>
    <row r="36" spans="1:11" ht="15">
      <c r="B36" s="8">
        <v>2017</v>
      </c>
      <c r="C36" s="12">
        <v>1176</v>
      </c>
      <c r="D36" s="13">
        <f t="shared" ref="D36:D39" si="5">C36/G36</f>
        <v>0.97918401332223148</v>
      </c>
      <c r="E36" s="12">
        <v>25</v>
      </c>
      <c r="F36" s="13">
        <f t="shared" ref="F36:F39" si="6">E36/G36</f>
        <v>2.0815986677768527E-2</v>
      </c>
      <c r="G36" s="14">
        <f t="shared" ref="G36:G38" si="7">C36+E36</f>
        <v>1201</v>
      </c>
    </row>
    <row r="37" spans="1:11" ht="15">
      <c r="B37" s="23">
        <v>2018</v>
      </c>
      <c r="C37" s="12">
        <v>1230</v>
      </c>
      <c r="D37" s="13">
        <f t="shared" si="5"/>
        <v>0.98636728147554131</v>
      </c>
      <c r="E37" s="12">
        <v>17</v>
      </c>
      <c r="F37" s="13">
        <f t="shared" si="6"/>
        <v>1.3632718524458701E-2</v>
      </c>
      <c r="G37" s="14">
        <f t="shared" si="7"/>
        <v>1247</v>
      </c>
    </row>
    <row r="38" spans="1:11" ht="15">
      <c r="B38" s="23">
        <v>2019</v>
      </c>
      <c r="C38" s="12">
        <v>1511</v>
      </c>
      <c r="D38" s="13">
        <f t="shared" si="5"/>
        <v>0.98372395833333337</v>
      </c>
      <c r="E38" s="12">
        <v>25</v>
      </c>
      <c r="F38" s="13">
        <f t="shared" si="6"/>
        <v>1.6276041666666668E-2</v>
      </c>
      <c r="G38" s="14">
        <f t="shared" si="7"/>
        <v>1536</v>
      </c>
    </row>
    <row r="39" spans="1:11" ht="15">
      <c r="B39" s="24">
        <v>2020</v>
      </c>
      <c r="C39" s="12">
        <v>1562</v>
      </c>
      <c r="D39" s="16">
        <f t="shared" si="5"/>
        <v>0.98611111111111116</v>
      </c>
      <c r="E39" s="12">
        <v>22</v>
      </c>
      <c r="F39" s="16">
        <f t="shared" si="6"/>
        <v>1.3888888888888888E-2</v>
      </c>
      <c r="G39" s="14">
        <f>C39+E39</f>
        <v>1584</v>
      </c>
    </row>
    <row r="40" spans="1:11" ht="15">
      <c r="B40" s="8">
        <v>2021</v>
      </c>
      <c r="C40" s="12">
        <f>1281+309</f>
        <v>1590</v>
      </c>
      <c r="D40" s="13">
        <f t="shared" si="3"/>
        <v>0.97546012269938653</v>
      </c>
      <c r="E40" s="12">
        <f>24+16</f>
        <v>40</v>
      </c>
      <c r="F40" s="13">
        <f t="shared" si="4"/>
        <v>2.4539877300613498E-2</v>
      </c>
      <c r="G40" s="14">
        <f t="shared" ref="G40" si="8">C40+E40</f>
        <v>1630</v>
      </c>
    </row>
    <row r="41" spans="1:11" ht="15.75" thickBot="1">
      <c r="B41" s="17" t="s">
        <v>10</v>
      </c>
      <c r="C41" s="18">
        <v>1706</v>
      </c>
      <c r="D41" s="19">
        <f t="shared" si="3"/>
        <v>0.97877223178427997</v>
      </c>
      <c r="E41" s="18">
        <v>37</v>
      </c>
      <c r="F41" s="19">
        <f t="shared" si="4"/>
        <v>2.1227768215720023E-2</v>
      </c>
      <c r="G41" s="20">
        <f>C41+E41</f>
        <v>1743</v>
      </c>
    </row>
    <row r="43" spans="1:11">
      <c r="B43" s="25"/>
      <c r="C43" s="25"/>
      <c r="D43" s="25"/>
      <c r="E43" s="25"/>
      <c r="F43" s="25"/>
      <c r="G43" s="25"/>
      <c r="H43" s="25"/>
    </row>
    <row r="44" spans="1:11">
      <c r="B44" s="25"/>
      <c r="C44" s="25"/>
      <c r="D44" s="25"/>
      <c r="E44" s="25"/>
      <c r="F44" s="25"/>
      <c r="G44" s="25"/>
      <c r="H44" s="25"/>
    </row>
    <row r="45" spans="1:11">
      <c r="A45" s="12"/>
      <c r="B45" s="26"/>
      <c r="C45" s="26"/>
      <c r="D45" s="25"/>
      <c r="E45" s="25"/>
      <c r="F45" s="26"/>
      <c r="G45" s="26"/>
      <c r="H45" s="26"/>
      <c r="I45" s="12"/>
      <c r="J45" s="12"/>
      <c r="K45" s="12"/>
    </row>
    <row r="46" spans="1:11" ht="15">
      <c r="A46" s="12"/>
      <c r="B46" s="29"/>
      <c r="C46" s="26"/>
      <c r="D46" s="27"/>
      <c r="E46" s="26"/>
      <c r="F46" s="27"/>
      <c r="G46" s="26"/>
      <c r="H46" s="26"/>
      <c r="I46" s="12"/>
      <c r="J46" s="12"/>
      <c r="K46" s="12"/>
    </row>
    <row r="47" spans="1:11" ht="15">
      <c r="A47" s="12"/>
      <c r="B47" s="29"/>
      <c r="C47" s="26"/>
      <c r="D47" s="27"/>
      <c r="E47" s="26"/>
      <c r="F47" s="27"/>
      <c r="G47" s="26"/>
      <c r="H47" s="26"/>
      <c r="I47" s="12"/>
      <c r="J47" s="12"/>
      <c r="K47" s="12"/>
    </row>
    <row r="48" spans="1:11" ht="15">
      <c r="A48" s="12"/>
      <c r="B48" s="30"/>
      <c r="C48" s="26"/>
      <c r="D48" s="28"/>
      <c r="E48" s="26"/>
      <c r="F48" s="28"/>
      <c r="G48" s="26"/>
      <c r="H48" s="26"/>
      <c r="I48" s="12"/>
      <c r="J48" s="12"/>
      <c r="K48" s="12"/>
    </row>
    <row r="49" spans="1:11">
      <c r="A49" s="12"/>
      <c r="B49" s="26"/>
      <c r="C49" s="26"/>
      <c r="D49" s="25"/>
      <c r="E49" s="25"/>
      <c r="F49" s="26"/>
      <c r="G49" s="26"/>
      <c r="H49" s="26"/>
      <c r="I49" s="12"/>
      <c r="J49" s="12"/>
      <c r="K49" s="12"/>
    </row>
    <row r="50" spans="1:11">
      <c r="A50" s="12"/>
      <c r="B50" s="26"/>
      <c r="C50" s="26"/>
      <c r="D50" s="25"/>
      <c r="E50" s="25"/>
      <c r="F50" s="26"/>
      <c r="G50" s="26"/>
      <c r="H50" s="26"/>
      <c r="I50" s="12"/>
      <c r="J50" s="12"/>
      <c r="K50" s="12"/>
    </row>
    <row r="51" spans="1:11">
      <c r="F51" s="12"/>
      <c r="G51" s="12"/>
      <c r="H51" s="12"/>
      <c r="I51" s="12"/>
      <c r="J51" s="12"/>
      <c r="K51" s="12"/>
    </row>
    <row r="52" spans="1:11">
      <c r="F52" s="12"/>
      <c r="G52" s="12"/>
      <c r="H52" s="12"/>
      <c r="I52" s="12"/>
      <c r="J52" s="12"/>
      <c r="K52" s="12"/>
    </row>
    <row r="53" spans="1:11">
      <c r="F53" s="12"/>
      <c r="G53" s="12"/>
      <c r="H53" s="12"/>
      <c r="I53" s="12"/>
      <c r="J53" s="12"/>
      <c r="K53" s="12"/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  <ignoredErrors>
    <ignoredError sqref="D35 F35:G3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FB1CE-F823-493E-B864-0CABA30D7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58C167-1C76-45C5-940A-DF88E31D94A1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schemas.openxmlformats.org/package/2006/metadata/core-properties"/>
    <ds:schemaRef ds:uri="b304e8da-070f-413a-89c8-6e99405170b0"/>
    <ds:schemaRef ds:uri="3b23351c-6ed6-444c-a66b-e3c1876fb1b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751496-3A91-4B54-A4CD-2FD7A54AF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2024-02-22T21:07:36Z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