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3_Cartographie/3.1_Classification/"/>
    </mc:Choice>
  </mc:AlternateContent>
  <xr:revisionPtr revIDLastSave="80" documentId="11_4B90D5A7C0EC4F4797D0409CD73668F102F664A4" xr6:coauthVersionLast="47" xr6:coauthVersionMax="47" xr10:uidLastSave="{D5C8CC13-3882-47D6-8636-537995E22C73}"/>
  <bookViews>
    <workbookView xWindow="-120" yWindow="-120" windowWidth="38640" windowHeight="21240" xr2:uid="{00000000-000D-0000-FFFF-FFFF00000000}"/>
  </bookViews>
  <sheets>
    <sheet name="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7" i="1" l="1"/>
  <c r="AH18" i="1"/>
  <c r="AH33" i="1"/>
  <c r="AF45" i="1"/>
  <c r="AG45" i="1"/>
  <c r="AF44" i="1"/>
  <c r="AG44" i="1"/>
  <c r="AF12" i="1"/>
  <c r="AG12" i="1"/>
  <c r="AH12" i="1"/>
  <c r="AI12" i="1"/>
  <c r="AE12" i="1"/>
  <c r="AI33" i="1" l="1"/>
  <c r="AH46" i="1" l="1"/>
  <c r="AH45" i="1"/>
  <c r="AH44" i="1"/>
  <c r="AB43" i="1"/>
  <c r="AC43" i="1"/>
  <c r="AD43" i="1"/>
  <c r="AE43" i="1"/>
  <c r="AF43" i="1"/>
  <c r="AG43" i="1"/>
  <c r="AH43" i="1"/>
  <c r="AG42" i="1"/>
  <c r="AH42" i="1"/>
  <c r="AH39" i="1"/>
  <c r="AH36" i="1"/>
  <c r="AI46" i="1" l="1"/>
  <c r="AI45" i="1"/>
  <c r="AI44" i="1"/>
  <c r="AI43" i="1"/>
  <c r="AG18" i="1"/>
  <c r="AG33" i="1"/>
  <c r="AF33" i="1"/>
  <c r="AI42" i="1"/>
  <c r="AI39" i="1"/>
  <c r="AI36" i="1"/>
  <c r="AI18" i="1"/>
  <c r="AI15" i="1"/>
  <c r="L47" i="1" l="1"/>
  <c r="T47" i="1" l="1"/>
  <c r="U47" i="1"/>
  <c r="K47" i="1"/>
  <c r="AG15" i="1"/>
  <c r="AG47" i="1"/>
  <c r="AF42" i="1" l="1"/>
  <c r="AE42" i="1" l="1"/>
  <c r="S47" i="1"/>
  <c r="R47" i="1"/>
  <c r="AE45" i="1"/>
  <c r="AD45" i="1"/>
  <c r="AC45" i="1"/>
  <c r="AB45" i="1"/>
  <c r="AA45" i="1"/>
  <c r="AA43" i="1"/>
  <c r="AE44" i="1"/>
  <c r="AD44" i="1"/>
  <c r="AC44" i="1"/>
  <c r="AB44" i="1"/>
  <c r="AA44" i="1"/>
  <c r="AD42" i="1"/>
  <c r="AC42" i="1"/>
  <c r="AB42" i="1"/>
  <c r="AA42" i="1"/>
  <c r="J47" i="1"/>
  <c r="I47" i="1"/>
  <c r="G47" i="1"/>
  <c r="E47" i="1"/>
  <c r="D47" i="1"/>
  <c r="F47" i="1"/>
  <c r="P47" i="1"/>
  <c r="N47" i="1"/>
  <c r="O47" i="1"/>
  <c r="M47" i="1"/>
  <c r="AE18" i="1"/>
  <c r="AF18" i="1"/>
  <c r="AD18" i="1"/>
  <c r="AF15" i="1"/>
  <c r="AE15" i="1"/>
  <c r="AD33" i="1"/>
  <c r="AC33" i="1"/>
  <c r="AB33" i="1"/>
  <c r="AA33" i="1"/>
  <c r="AC30" i="1"/>
  <c r="AB30" i="1"/>
  <c r="AA30" i="1"/>
  <c r="AC27" i="1"/>
  <c r="AB27" i="1"/>
  <c r="AA27" i="1"/>
  <c r="AC24" i="1"/>
  <c r="AB24" i="1"/>
  <c r="AA24" i="1"/>
  <c r="AC21" i="1"/>
  <c r="AB21" i="1"/>
  <c r="AA21" i="1"/>
  <c r="AD15" i="1"/>
  <c r="AC15" i="1"/>
  <c r="AB15" i="1"/>
  <c r="AA15" i="1"/>
  <c r="AD12" i="1"/>
  <c r="AC12" i="1"/>
  <c r="AB12" i="1"/>
  <c r="AA12" i="1"/>
  <c r="AB47" i="1" l="1"/>
  <c r="AC47" i="1"/>
  <c r="AI47" i="1"/>
  <c r="AD47" i="1"/>
  <c r="AA47" i="1"/>
  <c r="AF47" i="1"/>
</calcChain>
</file>

<file path=xl/sharedStrings.xml><?xml version="1.0" encoding="utf-8"?>
<sst xmlns="http://schemas.openxmlformats.org/spreadsheetml/2006/main" count="308" uniqueCount="39">
  <si>
    <t>Etablissements</t>
  </si>
  <si>
    <t>Lits aigus</t>
  </si>
  <si>
    <t>Longue durée</t>
  </si>
  <si>
    <t>CHdN</t>
  </si>
  <si>
    <t>NA</t>
  </si>
  <si>
    <t>dont USN</t>
  </si>
  <si>
    <t>dont USI</t>
  </si>
  <si>
    <t>CHL</t>
  </si>
  <si>
    <t>HRS</t>
  </si>
  <si>
    <t xml:space="preserve">           HK </t>
  </si>
  <si>
    <t>Bohler</t>
  </si>
  <si>
    <t>ZITHA</t>
  </si>
  <si>
    <t>CSM</t>
  </si>
  <si>
    <t>CHEM</t>
  </si>
  <si>
    <t>INCCI</t>
  </si>
  <si>
    <t>CFB</t>
  </si>
  <si>
    <t>CHNP</t>
  </si>
  <si>
    <t>RHZ</t>
  </si>
  <si>
    <t>HIS</t>
  </si>
  <si>
    <t>Colpach</t>
  </si>
  <si>
    <t>Haus OMEGA</t>
  </si>
  <si>
    <t>TOTAL</t>
  </si>
  <si>
    <t>2042 (b)</t>
  </si>
  <si>
    <t>Périmètre d'inclusion : lits déclarés installés</t>
  </si>
  <si>
    <t>Unités : nombre de lits</t>
  </si>
  <si>
    <t>497 (b)</t>
  </si>
  <si>
    <t>550 (b)</t>
  </si>
  <si>
    <t>Lits de moyen séjour</t>
  </si>
  <si>
    <t>573 (b)</t>
  </si>
  <si>
    <t>2659 (b)</t>
  </si>
  <si>
    <t xml:space="preserve">Total des lits </t>
  </si>
  <si>
    <t>(b) : Break in time series : la déclaration du CHEM est basée sur les lits installés en 2019 alors qu’elle correspondait aux lits autorisés les années antérieures.</t>
  </si>
  <si>
    <t>Le moyen séjour inclut les lits de réhabilitation psychiatrique, de rééducation fonctionnelle, de rééducation gériatrique, de réhabilitation physique et post-oncologique et de soins palliatifs.</t>
  </si>
  <si>
    <t xml:space="preserve"> Les lits de soins palliatifs des centres hospitaliers étaient inclus dans les lits aigus avant 2019. A partir de 2019, ils sont inclus dans les lits de moyen séjour, conformément à la loi hospitalière.</t>
  </si>
  <si>
    <t xml:space="preserve"> Le Château de Colpach (CRCC) a changé d’activité à partir du 1er avril 2018, passant d’une activité de convalescence (100 lits) à une activité de réhabilitation physique et post-oncologique (60 lits).</t>
  </si>
  <si>
    <t>Tableau : Evolution des lits aigus, de moyen séjour et de longue durée, par établissement, 2015-2023</t>
  </si>
  <si>
    <t>Référence : Carte sanitaire 2023</t>
  </si>
  <si>
    <t>Année de référence : 2023</t>
  </si>
  <si>
    <t>Sources : Déclarations des établissements hospitaliers dans le cadre des renouvellements des autorisations d'exploitation,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</si>
</sst>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b/>
      <sz val="10"/>
      <color theme="3" tint="-0.249977111117893"/>
      <name val="HelveticaNeueLT Std"/>
      <family val="2"/>
    </font>
    <font>
      <sz val="10"/>
      <color theme="3" tint="-0.249977111117893"/>
      <name val="HelveticaNeueLT Std"/>
      <family val="2"/>
    </font>
    <font>
      <b/>
      <sz val="10"/>
      <color theme="3"/>
      <name val="HelveticaNeueLT Std"/>
      <family val="2"/>
    </font>
    <font>
      <i/>
      <sz val="10"/>
      <color rgb="FF00000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0" fontId="3" fillId="0" borderId="0" xfId="0" applyFont="1"/>
    <xf numFmtId="0" fontId="2" fillId="0" borderId="0" xfId="1" applyFont="1"/>
    <xf numFmtId="0" fontId="4" fillId="0" borderId="0" xfId="0" applyFont="1"/>
    <xf numFmtId="0" fontId="5" fillId="0" borderId="0" xfId="0" applyFont="1"/>
    <xf numFmtId="0" fontId="6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7" fillId="3" borderId="8" xfId="1" applyFont="1" applyFill="1" applyBorder="1"/>
    <xf numFmtId="0" fontId="7" fillId="3" borderId="10" xfId="1" applyFont="1" applyFill="1" applyBorder="1"/>
    <xf numFmtId="0" fontId="5" fillId="3" borderId="0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10" xfId="1" applyFont="1" applyFill="1" applyBorder="1"/>
    <xf numFmtId="0" fontId="5" fillId="0" borderId="0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7" fillId="3" borderId="10" xfId="1" applyFont="1" applyFill="1" applyBorder="1" applyAlignment="1">
      <alignment horizontal="left"/>
    </xf>
    <xf numFmtId="0" fontId="7" fillId="3" borderId="8" xfId="1" applyFont="1" applyFill="1" applyBorder="1" applyAlignment="1">
      <alignment horizontal="right"/>
    </xf>
    <xf numFmtId="0" fontId="7" fillId="3" borderId="8" xfId="1" applyFont="1" applyFill="1" applyBorder="1" applyAlignment="1">
      <alignment horizontal="left"/>
    </xf>
    <xf numFmtId="0" fontId="8" fillId="3" borderId="18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7" fillId="3" borderId="23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3" borderId="23" xfId="1" applyFont="1" applyFill="1" applyBorder="1" applyAlignment="1">
      <alignment horizontal="center"/>
    </xf>
    <xf numFmtId="0" fontId="5" fillId="3" borderId="22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0" borderId="9" xfId="1" applyFont="1" applyFill="1" applyBorder="1"/>
    <xf numFmtId="0" fontId="7" fillId="0" borderId="11" xfId="1" applyFont="1" applyFill="1" applyBorder="1" applyAlignment="1">
      <alignment horizontal="center"/>
    </xf>
    <xf numFmtId="3" fontId="5" fillId="0" borderId="5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3" fontId="5" fillId="0" borderId="27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3" fontId="7" fillId="0" borderId="27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4" fillId="0" borderId="0" xfId="1" applyFont="1"/>
    <xf numFmtId="0" fontId="5" fillId="4" borderId="0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3" fontId="7" fillId="4" borderId="6" xfId="1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3" fontId="5" fillId="4" borderId="5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4" fillId="0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54"/>
  <sheetViews>
    <sheetView showGridLines="0" tabSelected="1" topLeftCell="A33" zoomScale="130" zoomScaleNormal="130" workbookViewId="0">
      <selection activeCell="I61" sqref="I61"/>
    </sheetView>
  </sheetViews>
  <sheetFormatPr baseColWidth="10" defaultColWidth="9.28515625" defaultRowHeight="14.25" outlineLevelCol="1"/>
  <cols>
    <col min="1" max="1" width="9.28515625" style="3"/>
    <col min="2" max="2" width="14.28515625" style="3" customWidth="1"/>
    <col min="3" max="3" width="8.5703125" style="3" customWidth="1"/>
    <col min="4" max="7" width="6.28515625" style="3" customWidth="1"/>
    <col min="8" max="8" width="8" style="3" bestFit="1" customWidth="1"/>
    <col min="9" max="12" width="6.28515625" style="3" customWidth="1"/>
    <col min="13" max="16" width="5" style="3" bestFit="1" customWidth="1"/>
    <col min="17" max="17" width="6" style="3" bestFit="1" customWidth="1"/>
    <col min="18" max="26" width="5" style="3" bestFit="1" customWidth="1"/>
    <col min="27" max="27" width="5.42578125" style="3" bestFit="1" customWidth="1"/>
    <col min="28" max="30" width="5.42578125" style="3" bestFit="1" customWidth="1" outlineLevel="1"/>
    <col min="31" max="31" width="7" style="3" bestFit="1" customWidth="1" outlineLevel="1"/>
    <col min="32" max="35" width="5.42578125" style="3" bestFit="1" customWidth="1" outlineLevel="1"/>
    <col min="36" max="38" width="6.28515625" style="3" customWidth="1" outlineLevel="1"/>
    <col min="39" max="16384" width="9.28515625" style="3"/>
  </cols>
  <sheetData>
    <row r="1" spans="2:35" s="1" customFormat="1"/>
    <row r="2" spans="2:35">
      <c r="B2" s="2" t="s">
        <v>35</v>
      </c>
    </row>
    <row r="3" spans="2:35">
      <c r="B3" s="4"/>
    </row>
    <row r="4" spans="2:35">
      <c r="B4" s="4" t="s">
        <v>36</v>
      </c>
    </row>
    <row r="5" spans="2:35">
      <c r="B5" s="5" t="s">
        <v>38</v>
      </c>
    </row>
    <row r="6" spans="2:35">
      <c r="B6" s="4" t="s">
        <v>37</v>
      </c>
    </row>
    <row r="7" spans="2:35">
      <c r="B7" s="4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>
      <c r="B8" s="4" t="s">
        <v>24</v>
      </c>
    </row>
    <row r="9" spans="2:35" ht="15" thickBot="1"/>
    <row r="10" spans="2:35" ht="15" customHeight="1" thickTop="1">
      <c r="B10" s="67" t="s">
        <v>0</v>
      </c>
      <c r="C10" s="69" t="s">
        <v>1</v>
      </c>
      <c r="D10" s="70"/>
      <c r="E10" s="70"/>
      <c r="F10" s="70"/>
      <c r="G10" s="70"/>
      <c r="H10" s="70"/>
      <c r="I10" s="70"/>
      <c r="J10" s="70"/>
      <c r="K10" s="6"/>
      <c r="L10" s="6"/>
      <c r="M10" s="71" t="s">
        <v>27</v>
      </c>
      <c r="N10" s="72"/>
      <c r="O10" s="72"/>
      <c r="P10" s="72"/>
      <c r="Q10" s="72"/>
      <c r="R10" s="72"/>
      <c r="S10" s="72"/>
      <c r="T10" s="7"/>
      <c r="U10" s="7"/>
      <c r="V10" s="64" t="s">
        <v>2</v>
      </c>
      <c r="W10" s="65"/>
      <c r="X10" s="65"/>
      <c r="Y10" s="65"/>
      <c r="Z10" s="66"/>
      <c r="AA10" s="65" t="s">
        <v>30</v>
      </c>
      <c r="AB10" s="65"/>
      <c r="AC10" s="65"/>
      <c r="AD10" s="65"/>
      <c r="AE10" s="65"/>
      <c r="AF10" s="65"/>
      <c r="AG10" s="65"/>
      <c r="AH10" s="65"/>
      <c r="AI10" s="66"/>
    </row>
    <row r="11" spans="2:35">
      <c r="B11" s="68"/>
      <c r="C11" s="8"/>
      <c r="D11" s="9">
        <v>2015</v>
      </c>
      <c r="E11" s="9">
        <v>2016</v>
      </c>
      <c r="F11" s="9">
        <v>2017</v>
      </c>
      <c r="G11" s="9">
        <v>2018</v>
      </c>
      <c r="H11" s="9">
        <v>2019</v>
      </c>
      <c r="I11" s="9">
        <v>2020</v>
      </c>
      <c r="J11" s="9">
        <v>2021</v>
      </c>
      <c r="K11" s="9">
        <v>2022</v>
      </c>
      <c r="L11" s="9">
        <v>2023</v>
      </c>
      <c r="M11" s="10">
        <v>2015</v>
      </c>
      <c r="N11" s="9">
        <v>2016</v>
      </c>
      <c r="O11" s="9">
        <v>2017</v>
      </c>
      <c r="P11" s="9">
        <v>2018</v>
      </c>
      <c r="Q11" s="9">
        <v>2019</v>
      </c>
      <c r="R11" s="9">
        <v>2020</v>
      </c>
      <c r="S11" s="9">
        <v>2021</v>
      </c>
      <c r="T11" s="9">
        <v>2022</v>
      </c>
      <c r="U11" s="9">
        <v>2023</v>
      </c>
      <c r="V11" s="10">
        <v>2019</v>
      </c>
      <c r="W11" s="11">
        <v>2020</v>
      </c>
      <c r="X11" s="12">
        <v>2021</v>
      </c>
      <c r="Y11" s="12">
        <v>2022</v>
      </c>
      <c r="Z11" s="13">
        <v>2023</v>
      </c>
      <c r="AA11" s="10">
        <v>2015</v>
      </c>
      <c r="AB11" s="9">
        <v>2016</v>
      </c>
      <c r="AC11" s="9">
        <v>2017</v>
      </c>
      <c r="AD11" s="9">
        <v>2018</v>
      </c>
      <c r="AE11" s="9">
        <v>2019</v>
      </c>
      <c r="AF11" s="12">
        <v>2020</v>
      </c>
      <c r="AG11" s="12">
        <v>2021</v>
      </c>
      <c r="AH11" s="9">
        <v>2022</v>
      </c>
      <c r="AI11" s="13">
        <v>2023</v>
      </c>
    </row>
    <row r="12" spans="2:35">
      <c r="B12" s="14" t="s">
        <v>3</v>
      </c>
      <c r="C12" s="15"/>
      <c r="D12" s="16">
        <v>342</v>
      </c>
      <c r="E12" s="16">
        <v>327</v>
      </c>
      <c r="F12" s="16">
        <v>327</v>
      </c>
      <c r="G12" s="16">
        <v>327</v>
      </c>
      <c r="H12" s="16">
        <v>321</v>
      </c>
      <c r="I12" s="16">
        <v>321</v>
      </c>
      <c r="J12" s="16">
        <v>321</v>
      </c>
      <c r="K12" s="16">
        <v>321</v>
      </c>
      <c r="L12" s="16">
        <v>321</v>
      </c>
      <c r="M12" s="17">
        <v>15</v>
      </c>
      <c r="N12" s="16">
        <v>30</v>
      </c>
      <c r="O12" s="16">
        <v>30</v>
      </c>
      <c r="P12" s="16">
        <v>30</v>
      </c>
      <c r="Q12" s="16">
        <v>36</v>
      </c>
      <c r="R12" s="16">
        <v>36</v>
      </c>
      <c r="S12" s="16">
        <v>36</v>
      </c>
      <c r="T12" s="16">
        <v>36</v>
      </c>
      <c r="U12" s="16">
        <v>36</v>
      </c>
      <c r="V12" s="17" t="s">
        <v>4</v>
      </c>
      <c r="W12" s="16" t="s">
        <v>4</v>
      </c>
      <c r="X12" s="16" t="s">
        <v>4</v>
      </c>
      <c r="Y12" s="16" t="s">
        <v>4</v>
      </c>
      <c r="Z12" s="18" t="s">
        <v>4</v>
      </c>
      <c r="AA12" s="19">
        <f t="shared" ref="AA12:AD12" si="0">D12+M12</f>
        <v>357</v>
      </c>
      <c r="AB12" s="19">
        <f t="shared" si="0"/>
        <v>357</v>
      </c>
      <c r="AC12" s="19">
        <f t="shared" si="0"/>
        <v>357</v>
      </c>
      <c r="AD12" s="19">
        <f t="shared" si="0"/>
        <v>357</v>
      </c>
      <c r="AE12" s="19">
        <f>H12+Q12</f>
        <v>357</v>
      </c>
      <c r="AF12" s="19">
        <f t="shared" ref="AF12:AH12" si="1">I12+R12</f>
        <v>357</v>
      </c>
      <c r="AG12" s="19">
        <f t="shared" si="1"/>
        <v>357</v>
      </c>
      <c r="AH12" s="19">
        <f t="shared" si="1"/>
        <v>357</v>
      </c>
      <c r="AI12" s="20">
        <f>L12+U12</f>
        <v>357</v>
      </c>
    </row>
    <row r="13" spans="2:35">
      <c r="B13" s="14"/>
      <c r="C13" s="21" t="s">
        <v>5</v>
      </c>
      <c r="D13" s="22">
        <v>322</v>
      </c>
      <c r="E13" s="22">
        <v>307</v>
      </c>
      <c r="F13" s="22">
        <v>307</v>
      </c>
      <c r="G13" s="22">
        <v>307</v>
      </c>
      <c r="H13" s="22">
        <v>305</v>
      </c>
      <c r="I13" s="22">
        <v>305</v>
      </c>
      <c r="J13" s="22">
        <v>305</v>
      </c>
      <c r="K13" s="22">
        <v>305</v>
      </c>
      <c r="L13" s="22">
        <v>305</v>
      </c>
      <c r="M13" s="17"/>
      <c r="N13" s="16"/>
      <c r="O13" s="16"/>
      <c r="P13" s="16"/>
      <c r="Q13" s="16"/>
      <c r="R13" s="16"/>
      <c r="S13" s="16"/>
      <c r="T13" s="16"/>
      <c r="U13" s="16"/>
      <c r="V13" s="17"/>
      <c r="W13" s="16"/>
      <c r="X13" s="16"/>
      <c r="Y13" s="16"/>
      <c r="Z13" s="18"/>
      <c r="AA13" s="19"/>
      <c r="AB13" s="19"/>
      <c r="AC13" s="19"/>
      <c r="AD13" s="19"/>
      <c r="AE13" s="19"/>
      <c r="AF13" s="19"/>
      <c r="AG13" s="19"/>
      <c r="AH13" s="19"/>
      <c r="AI13" s="20"/>
    </row>
    <row r="14" spans="2:35">
      <c r="B14" s="14"/>
      <c r="C14" s="21" t="s">
        <v>6</v>
      </c>
      <c r="D14" s="22">
        <v>20</v>
      </c>
      <c r="E14" s="22">
        <v>20</v>
      </c>
      <c r="F14" s="22">
        <v>20</v>
      </c>
      <c r="G14" s="22">
        <v>20</v>
      </c>
      <c r="H14" s="22">
        <v>16</v>
      </c>
      <c r="I14" s="22">
        <v>16</v>
      </c>
      <c r="J14" s="22">
        <v>16</v>
      </c>
      <c r="K14" s="22">
        <v>16</v>
      </c>
      <c r="L14" s="22">
        <v>16</v>
      </c>
      <c r="M14" s="17"/>
      <c r="N14" s="16"/>
      <c r="O14" s="16"/>
      <c r="P14" s="16"/>
      <c r="Q14" s="16"/>
      <c r="R14" s="16"/>
      <c r="S14" s="16"/>
      <c r="T14" s="16"/>
      <c r="U14" s="16"/>
      <c r="V14" s="17"/>
      <c r="W14" s="16"/>
      <c r="X14" s="16"/>
      <c r="Y14" s="16"/>
      <c r="Z14" s="18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2:35">
      <c r="B15" s="23" t="s">
        <v>7</v>
      </c>
      <c r="C15" s="24"/>
      <c r="D15" s="25">
        <v>579</v>
      </c>
      <c r="E15" s="25">
        <v>579</v>
      </c>
      <c r="F15" s="25">
        <v>579</v>
      </c>
      <c r="G15" s="25">
        <v>579</v>
      </c>
      <c r="H15" s="25">
        <v>571</v>
      </c>
      <c r="I15" s="25">
        <v>571</v>
      </c>
      <c r="J15" s="25">
        <v>571</v>
      </c>
      <c r="K15" s="27">
        <v>579</v>
      </c>
      <c r="L15" s="25">
        <v>579</v>
      </c>
      <c r="M15" s="26">
        <v>0</v>
      </c>
      <c r="N15" s="27">
        <v>0</v>
      </c>
      <c r="O15" s="27">
        <v>0</v>
      </c>
      <c r="P15" s="27">
        <v>0</v>
      </c>
      <c r="Q15" s="27">
        <v>10</v>
      </c>
      <c r="R15" s="27">
        <v>10</v>
      </c>
      <c r="S15" s="27">
        <v>10</v>
      </c>
      <c r="T15" s="27">
        <v>10</v>
      </c>
      <c r="U15" s="27">
        <v>10</v>
      </c>
      <c r="V15" s="26" t="s">
        <v>4</v>
      </c>
      <c r="W15" s="27" t="s">
        <v>4</v>
      </c>
      <c r="X15" s="27" t="s">
        <v>4</v>
      </c>
      <c r="Y15" s="27" t="s">
        <v>4</v>
      </c>
      <c r="Z15" s="28" t="s">
        <v>4</v>
      </c>
      <c r="AA15" s="29">
        <f t="shared" ref="AA15:AF15" si="2">D15+M15</f>
        <v>579</v>
      </c>
      <c r="AB15" s="29">
        <f t="shared" si="2"/>
        <v>579</v>
      </c>
      <c r="AC15" s="29">
        <f t="shared" si="2"/>
        <v>579</v>
      </c>
      <c r="AD15" s="29">
        <f t="shared" si="2"/>
        <v>579</v>
      </c>
      <c r="AE15" s="29">
        <f t="shared" si="2"/>
        <v>581</v>
      </c>
      <c r="AF15" s="29">
        <f t="shared" si="2"/>
        <v>581</v>
      </c>
      <c r="AG15" s="29">
        <f>H15+Q15</f>
        <v>581</v>
      </c>
      <c r="AH15" s="29">
        <v>589</v>
      </c>
      <c r="AI15" s="30">
        <f>L15+U15</f>
        <v>589</v>
      </c>
    </row>
    <row r="16" spans="2:35">
      <c r="B16" s="23"/>
      <c r="C16" s="31" t="s">
        <v>5</v>
      </c>
      <c r="D16" s="32">
        <v>524</v>
      </c>
      <c r="E16" s="32">
        <v>524</v>
      </c>
      <c r="F16" s="32">
        <v>524</v>
      </c>
      <c r="G16" s="32">
        <v>524</v>
      </c>
      <c r="H16" s="32">
        <v>508</v>
      </c>
      <c r="I16" s="32">
        <v>508</v>
      </c>
      <c r="J16" s="32">
        <v>508</v>
      </c>
      <c r="K16" s="39">
        <v>516</v>
      </c>
      <c r="L16" s="32">
        <v>516</v>
      </c>
      <c r="M16" s="26"/>
      <c r="N16" s="27"/>
      <c r="O16" s="27"/>
      <c r="P16" s="27"/>
      <c r="Q16" s="27"/>
      <c r="R16" s="27"/>
      <c r="S16" s="27"/>
      <c r="T16" s="27"/>
      <c r="U16" s="27"/>
      <c r="V16" s="26"/>
      <c r="W16" s="27"/>
      <c r="X16" s="27"/>
      <c r="Y16" s="27"/>
      <c r="Z16" s="28"/>
      <c r="AA16" s="29"/>
      <c r="AB16" s="29"/>
      <c r="AC16" s="29"/>
      <c r="AD16" s="29"/>
      <c r="AE16" s="29"/>
      <c r="AF16" s="29"/>
      <c r="AG16" s="29"/>
      <c r="AH16" s="29"/>
      <c r="AI16" s="30"/>
    </row>
    <row r="17" spans="2:35">
      <c r="B17" s="23"/>
      <c r="C17" s="31" t="s">
        <v>6</v>
      </c>
      <c r="D17" s="32">
        <v>55</v>
      </c>
      <c r="E17" s="32">
        <v>55</v>
      </c>
      <c r="F17" s="32">
        <v>55</v>
      </c>
      <c r="G17" s="32">
        <v>55</v>
      </c>
      <c r="H17" s="32">
        <v>63</v>
      </c>
      <c r="I17" s="32">
        <v>63</v>
      </c>
      <c r="J17" s="32">
        <v>63</v>
      </c>
      <c r="K17" s="39">
        <v>63</v>
      </c>
      <c r="L17" s="62">
        <v>63</v>
      </c>
      <c r="M17" s="26"/>
      <c r="N17" s="27"/>
      <c r="O17" s="27"/>
      <c r="P17" s="27"/>
      <c r="Q17" s="27"/>
      <c r="R17" s="27"/>
      <c r="S17" s="27"/>
      <c r="T17" s="27"/>
      <c r="U17" s="27"/>
      <c r="V17" s="26"/>
      <c r="W17" s="27"/>
      <c r="X17" s="27"/>
      <c r="Y17" s="27"/>
      <c r="Z17" s="28"/>
      <c r="AA17" s="29"/>
      <c r="AB17" s="29"/>
      <c r="AC17" s="29"/>
      <c r="AD17" s="29"/>
      <c r="AE17" s="29"/>
      <c r="AF17" s="29"/>
      <c r="AG17" s="29"/>
      <c r="AH17" s="29"/>
      <c r="AI17" s="30"/>
    </row>
    <row r="18" spans="2:35">
      <c r="B18" s="14" t="s">
        <v>8</v>
      </c>
      <c r="C18" s="33"/>
      <c r="D18" s="16" t="s">
        <v>4</v>
      </c>
      <c r="E18" s="16" t="s">
        <v>4</v>
      </c>
      <c r="F18" s="16" t="s">
        <v>4</v>
      </c>
      <c r="G18" s="16">
        <v>704</v>
      </c>
      <c r="H18" s="16">
        <v>632</v>
      </c>
      <c r="I18" s="16">
        <v>632</v>
      </c>
      <c r="J18" s="16">
        <v>632</v>
      </c>
      <c r="K18" s="16">
        <v>632</v>
      </c>
      <c r="L18" s="16">
        <v>632</v>
      </c>
      <c r="M18" s="17" t="s">
        <v>4</v>
      </c>
      <c r="N18" s="16" t="s">
        <v>4</v>
      </c>
      <c r="O18" s="16" t="s">
        <v>4</v>
      </c>
      <c r="P18" s="16">
        <v>30</v>
      </c>
      <c r="Q18" s="16">
        <v>78</v>
      </c>
      <c r="R18" s="16">
        <v>78</v>
      </c>
      <c r="S18" s="16">
        <v>78</v>
      </c>
      <c r="T18" s="16">
        <v>78</v>
      </c>
      <c r="U18" s="16">
        <v>72</v>
      </c>
      <c r="V18" s="17">
        <v>0</v>
      </c>
      <c r="W18" s="16">
        <v>0</v>
      </c>
      <c r="X18" s="16">
        <v>0</v>
      </c>
      <c r="Y18" s="16">
        <v>0</v>
      </c>
      <c r="Z18" s="18">
        <v>0</v>
      </c>
      <c r="AA18" s="19" t="s">
        <v>4</v>
      </c>
      <c r="AB18" s="19" t="s">
        <v>4</v>
      </c>
      <c r="AC18" s="19" t="s">
        <v>4</v>
      </c>
      <c r="AD18" s="19">
        <f t="shared" ref="AD18:AI18" si="3">G18+P18</f>
        <v>734</v>
      </c>
      <c r="AE18" s="19">
        <f t="shared" si="3"/>
        <v>710</v>
      </c>
      <c r="AF18" s="19">
        <f t="shared" si="3"/>
        <v>710</v>
      </c>
      <c r="AG18" s="19">
        <f t="shared" si="3"/>
        <v>710</v>
      </c>
      <c r="AH18" s="19">
        <f t="shared" si="3"/>
        <v>710</v>
      </c>
      <c r="AI18" s="20">
        <f t="shared" si="3"/>
        <v>704</v>
      </c>
    </row>
    <row r="19" spans="2:35">
      <c r="B19" s="14"/>
      <c r="C19" s="21" t="s">
        <v>5</v>
      </c>
      <c r="D19" s="22" t="s">
        <v>4</v>
      </c>
      <c r="E19" s="22" t="s">
        <v>4</v>
      </c>
      <c r="F19" s="22" t="s">
        <v>4</v>
      </c>
      <c r="G19" s="22">
        <v>671</v>
      </c>
      <c r="H19" s="22">
        <v>599</v>
      </c>
      <c r="I19" s="22">
        <v>599</v>
      </c>
      <c r="J19" s="22">
        <v>599</v>
      </c>
      <c r="K19" s="22">
        <v>599</v>
      </c>
      <c r="L19" s="22">
        <v>599</v>
      </c>
      <c r="M19" s="17"/>
      <c r="N19" s="16"/>
      <c r="O19" s="16"/>
      <c r="P19" s="16"/>
      <c r="Q19" s="16"/>
      <c r="R19" s="16"/>
      <c r="S19" s="16"/>
      <c r="T19" s="16"/>
      <c r="U19" s="16"/>
      <c r="V19" s="17"/>
      <c r="W19" s="16"/>
      <c r="X19" s="16"/>
      <c r="Y19" s="16"/>
      <c r="Z19" s="18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2:35">
      <c r="B20" s="14"/>
      <c r="C20" s="21" t="s">
        <v>6</v>
      </c>
      <c r="D20" s="22" t="s">
        <v>4</v>
      </c>
      <c r="E20" s="22" t="s">
        <v>4</v>
      </c>
      <c r="F20" s="22" t="s">
        <v>4</v>
      </c>
      <c r="G20" s="22">
        <v>33</v>
      </c>
      <c r="H20" s="22">
        <v>33</v>
      </c>
      <c r="I20" s="22">
        <v>33</v>
      </c>
      <c r="J20" s="22">
        <v>33</v>
      </c>
      <c r="K20" s="22">
        <v>33</v>
      </c>
      <c r="L20" s="22">
        <v>33</v>
      </c>
      <c r="M20" s="17"/>
      <c r="N20" s="16"/>
      <c r="O20" s="16"/>
      <c r="P20" s="16"/>
      <c r="Q20" s="16"/>
      <c r="R20" s="16"/>
      <c r="S20" s="16"/>
      <c r="T20" s="16"/>
      <c r="U20" s="16"/>
      <c r="V20" s="17"/>
      <c r="W20" s="16"/>
      <c r="X20" s="16"/>
      <c r="Y20" s="16"/>
      <c r="Z20" s="18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2:35">
      <c r="B21" s="34" t="s">
        <v>9</v>
      </c>
      <c r="C21" s="33"/>
      <c r="D21" s="16">
        <v>345</v>
      </c>
      <c r="E21" s="16">
        <v>347</v>
      </c>
      <c r="F21" s="16">
        <v>351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7">
        <v>0</v>
      </c>
      <c r="N21" s="16">
        <v>0</v>
      </c>
      <c r="O21" s="16">
        <v>0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7"/>
      <c r="W21" s="16"/>
      <c r="X21" s="16"/>
      <c r="Y21" s="16"/>
      <c r="Z21" s="18"/>
      <c r="AA21" s="19">
        <f>D21+M21</f>
        <v>345</v>
      </c>
      <c r="AB21" s="19">
        <f>E21+N21</f>
        <v>347</v>
      </c>
      <c r="AC21" s="19">
        <f>F21+O21</f>
        <v>351</v>
      </c>
      <c r="AD21" s="19" t="s">
        <v>4</v>
      </c>
      <c r="AE21" s="19" t="s">
        <v>4</v>
      </c>
      <c r="AF21" s="19" t="s">
        <v>4</v>
      </c>
      <c r="AG21" s="19" t="s">
        <v>4</v>
      </c>
      <c r="AH21" s="19" t="s">
        <v>4</v>
      </c>
      <c r="AI21" s="20" t="s">
        <v>4</v>
      </c>
    </row>
    <row r="22" spans="2:35">
      <c r="B22" s="35"/>
      <c r="C22" s="21" t="s">
        <v>5</v>
      </c>
      <c r="D22" s="22">
        <v>323</v>
      </c>
      <c r="E22" s="22">
        <v>325</v>
      </c>
      <c r="F22" s="22">
        <v>329</v>
      </c>
      <c r="G22" s="22" t="s">
        <v>4</v>
      </c>
      <c r="H22" s="22" t="s">
        <v>4</v>
      </c>
      <c r="I22" s="22" t="s">
        <v>4</v>
      </c>
      <c r="J22" s="22" t="s">
        <v>4</v>
      </c>
      <c r="K22" s="22" t="s">
        <v>4</v>
      </c>
      <c r="L22" s="22" t="s">
        <v>4</v>
      </c>
      <c r="M22" s="17"/>
      <c r="N22" s="16"/>
      <c r="O22" s="16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8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2:35">
      <c r="B23" s="35"/>
      <c r="C23" s="21" t="s">
        <v>6</v>
      </c>
      <c r="D23" s="36">
        <v>22</v>
      </c>
      <c r="E23" s="37">
        <v>22</v>
      </c>
      <c r="F23" s="37">
        <v>22</v>
      </c>
      <c r="G23" s="37" t="s">
        <v>4</v>
      </c>
      <c r="H23" s="37" t="s">
        <v>4</v>
      </c>
      <c r="I23" s="37" t="s">
        <v>4</v>
      </c>
      <c r="J23" s="37" t="s">
        <v>4</v>
      </c>
      <c r="K23" s="37" t="s">
        <v>4</v>
      </c>
      <c r="L23" s="37" t="s">
        <v>4</v>
      </c>
      <c r="M23" s="17"/>
      <c r="N23" s="16"/>
      <c r="O23" s="16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8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2:35">
      <c r="B24" s="34" t="s">
        <v>10</v>
      </c>
      <c r="C24" s="38"/>
      <c r="D24" s="16">
        <v>68</v>
      </c>
      <c r="E24" s="16">
        <v>68</v>
      </c>
      <c r="F24" s="16">
        <v>68</v>
      </c>
      <c r="G24" s="16" t="s">
        <v>4</v>
      </c>
      <c r="H24" s="16" t="s">
        <v>4</v>
      </c>
      <c r="I24" s="16" t="s">
        <v>4</v>
      </c>
      <c r="J24" s="16" t="s">
        <v>4</v>
      </c>
      <c r="K24" s="16" t="s">
        <v>4</v>
      </c>
      <c r="L24" s="16" t="s">
        <v>4</v>
      </c>
      <c r="M24" s="17">
        <v>0</v>
      </c>
      <c r="N24" s="16">
        <v>0</v>
      </c>
      <c r="O24" s="16">
        <v>0</v>
      </c>
      <c r="P24" s="16" t="s">
        <v>4</v>
      </c>
      <c r="Q24" s="16" t="s">
        <v>4</v>
      </c>
      <c r="R24" s="16" t="s">
        <v>4</v>
      </c>
      <c r="S24" s="16" t="s">
        <v>4</v>
      </c>
      <c r="T24" s="16" t="s">
        <v>4</v>
      </c>
      <c r="U24" s="16" t="s">
        <v>4</v>
      </c>
      <c r="V24" s="17"/>
      <c r="W24" s="16"/>
      <c r="X24" s="16"/>
      <c r="Y24" s="16"/>
      <c r="Z24" s="18"/>
      <c r="AA24" s="19">
        <f>D24+M24</f>
        <v>68</v>
      </c>
      <c r="AB24" s="19">
        <f>E24+N24</f>
        <v>68</v>
      </c>
      <c r="AC24" s="19">
        <f>F24+O24</f>
        <v>68</v>
      </c>
      <c r="AD24" s="19" t="s">
        <v>4</v>
      </c>
      <c r="AE24" s="19" t="s">
        <v>4</v>
      </c>
      <c r="AF24" s="19" t="s">
        <v>4</v>
      </c>
      <c r="AG24" s="19" t="s">
        <v>4</v>
      </c>
      <c r="AH24" s="19" t="s">
        <v>4</v>
      </c>
      <c r="AI24" s="20" t="s">
        <v>4</v>
      </c>
    </row>
    <row r="25" spans="2:35">
      <c r="B25" s="34"/>
      <c r="C25" s="21" t="s">
        <v>5</v>
      </c>
      <c r="D25" s="22">
        <v>68</v>
      </c>
      <c r="E25" s="22">
        <v>68</v>
      </c>
      <c r="F25" s="22">
        <v>68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17"/>
      <c r="N25" s="16"/>
      <c r="O25" s="16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8"/>
      <c r="AA25" s="19"/>
      <c r="AB25" s="19"/>
      <c r="AC25" s="19"/>
      <c r="AD25" s="19"/>
      <c r="AE25" s="19"/>
      <c r="AF25" s="19"/>
      <c r="AG25" s="19"/>
      <c r="AH25" s="19"/>
      <c r="AI25" s="20"/>
    </row>
    <row r="26" spans="2:35">
      <c r="B26" s="34"/>
      <c r="C26" s="21" t="s">
        <v>6</v>
      </c>
      <c r="D26" s="36">
        <v>0</v>
      </c>
      <c r="E26" s="37">
        <v>0</v>
      </c>
      <c r="F26" s="37">
        <v>0</v>
      </c>
      <c r="G26" s="37" t="s">
        <v>4</v>
      </c>
      <c r="H26" s="37" t="s">
        <v>4</v>
      </c>
      <c r="I26" s="37" t="s">
        <v>4</v>
      </c>
      <c r="J26" s="37" t="s">
        <v>4</v>
      </c>
      <c r="K26" s="37" t="s">
        <v>4</v>
      </c>
      <c r="L26" s="37" t="s">
        <v>4</v>
      </c>
      <c r="M26" s="17"/>
      <c r="N26" s="16"/>
      <c r="O26" s="16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8"/>
      <c r="AA26" s="19"/>
      <c r="AB26" s="19"/>
      <c r="AC26" s="19"/>
      <c r="AD26" s="19"/>
      <c r="AE26" s="19"/>
      <c r="AF26" s="19"/>
      <c r="AG26" s="19"/>
      <c r="AH26" s="19"/>
      <c r="AI26" s="20"/>
    </row>
    <row r="27" spans="2:35">
      <c r="B27" s="34" t="s">
        <v>11</v>
      </c>
      <c r="C27" s="38"/>
      <c r="D27" s="16">
        <v>225</v>
      </c>
      <c r="E27" s="16">
        <v>217</v>
      </c>
      <c r="F27" s="16">
        <v>217</v>
      </c>
      <c r="G27" s="16" t="s">
        <v>4</v>
      </c>
      <c r="H27" s="16" t="s">
        <v>4</v>
      </c>
      <c r="I27" s="16" t="s">
        <v>4</v>
      </c>
      <c r="J27" s="16" t="s">
        <v>4</v>
      </c>
      <c r="K27" s="16" t="s">
        <v>4</v>
      </c>
      <c r="L27" s="16" t="s">
        <v>4</v>
      </c>
      <c r="M27" s="17">
        <v>30</v>
      </c>
      <c r="N27" s="16">
        <v>30</v>
      </c>
      <c r="O27" s="16">
        <v>0</v>
      </c>
      <c r="P27" s="16" t="s">
        <v>4</v>
      </c>
      <c r="Q27" s="16" t="s">
        <v>4</v>
      </c>
      <c r="R27" s="16" t="s">
        <v>4</v>
      </c>
      <c r="S27" s="16" t="s">
        <v>4</v>
      </c>
      <c r="T27" s="16" t="s">
        <v>4</v>
      </c>
      <c r="U27" s="16" t="s">
        <v>4</v>
      </c>
      <c r="V27" s="17"/>
      <c r="W27" s="16"/>
      <c r="X27" s="16"/>
      <c r="Y27" s="16"/>
      <c r="Z27" s="18"/>
      <c r="AA27" s="19">
        <f>D27+M27</f>
        <v>255</v>
      </c>
      <c r="AB27" s="19">
        <f>E27+N27</f>
        <v>247</v>
      </c>
      <c r="AC27" s="19">
        <f>F27+O27</f>
        <v>217</v>
      </c>
      <c r="AD27" s="19" t="s">
        <v>4</v>
      </c>
      <c r="AE27" s="19" t="s">
        <v>4</v>
      </c>
      <c r="AF27" s="19" t="s">
        <v>4</v>
      </c>
      <c r="AG27" s="19" t="s">
        <v>4</v>
      </c>
      <c r="AH27" s="19" t="s">
        <v>4</v>
      </c>
      <c r="AI27" s="20" t="s">
        <v>4</v>
      </c>
    </row>
    <row r="28" spans="2:35">
      <c r="B28" s="34"/>
      <c r="C28" s="21" t="s">
        <v>5</v>
      </c>
      <c r="D28" s="22">
        <v>214</v>
      </c>
      <c r="E28" s="22">
        <v>206</v>
      </c>
      <c r="F28" s="22">
        <v>206</v>
      </c>
      <c r="G28" s="22" t="s">
        <v>4</v>
      </c>
      <c r="H28" s="22" t="s">
        <v>4</v>
      </c>
      <c r="I28" s="22" t="s">
        <v>4</v>
      </c>
      <c r="J28" s="22" t="s">
        <v>4</v>
      </c>
      <c r="K28" s="22" t="s">
        <v>4</v>
      </c>
      <c r="L28" s="22" t="s">
        <v>4</v>
      </c>
      <c r="M28" s="17"/>
      <c r="N28" s="16"/>
      <c r="O28" s="16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8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2:35">
      <c r="B29" s="34"/>
      <c r="C29" s="21" t="s">
        <v>6</v>
      </c>
      <c r="D29" s="36">
        <v>11</v>
      </c>
      <c r="E29" s="37">
        <v>11</v>
      </c>
      <c r="F29" s="37">
        <v>11</v>
      </c>
      <c r="G29" s="37" t="s">
        <v>4</v>
      </c>
      <c r="H29" s="37" t="s">
        <v>4</v>
      </c>
      <c r="I29" s="37" t="s">
        <v>4</v>
      </c>
      <c r="J29" s="37" t="s">
        <v>4</v>
      </c>
      <c r="K29" s="37" t="s">
        <v>4</v>
      </c>
      <c r="L29" s="37" t="s">
        <v>4</v>
      </c>
      <c r="M29" s="17"/>
      <c r="N29" s="16"/>
      <c r="O29" s="16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8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2:35">
      <c r="B30" s="34" t="s">
        <v>12</v>
      </c>
      <c r="C30" s="38"/>
      <c r="D30" s="16">
        <v>98</v>
      </c>
      <c r="E30" s="16">
        <v>98</v>
      </c>
      <c r="F30" s="16">
        <v>68</v>
      </c>
      <c r="G30" s="16" t="s">
        <v>4</v>
      </c>
      <c r="H30" s="16" t="s">
        <v>4</v>
      </c>
      <c r="I30" s="16" t="s">
        <v>4</v>
      </c>
      <c r="J30" s="16" t="s">
        <v>4</v>
      </c>
      <c r="K30" s="16" t="s">
        <v>4</v>
      </c>
      <c r="L30" s="16" t="s">
        <v>4</v>
      </c>
      <c r="M30" s="17">
        <v>0</v>
      </c>
      <c r="N30" s="16">
        <v>0</v>
      </c>
      <c r="O30" s="16">
        <v>30</v>
      </c>
      <c r="P30" s="16" t="s">
        <v>4</v>
      </c>
      <c r="Q30" s="16" t="s">
        <v>4</v>
      </c>
      <c r="R30" s="16" t="s">
        <v>4</v>
      </c>
      <c r="S30" s="16" t="s">
        <v>4</v>
      </c>
      <c r="T30" s="16" t="s">
        <v>4</v>
      </c>
      <c r="U30" s="16" t="s">
        <v>4</v>
      </c>
      <c r="V30" s="17"/>
      <c r="W30" s="16"/>
      <c r="X30" s="16"/>
      <c r="Y30" s="16"/>
      <c r="Z30" s="18"/>
      <c r="AA30" s="19">
        <f>D30+M30</f>
        <v>98</v>
      </c>
      <c r="AB30" s="19">
        <f>E30+N30</f>
        <v>98</v>
      </c>
      <c r="AC30" s="19">
        <f>F30+O30</f>
        <v>98</v>
      </c>
      <c r="AD30" s="19" t="s">
        <v>4</v>
      </c>
      <c r="AE30" s="19" t="s">
        <v>4</v>
      </c>
      <c r="AF30" s="19" t="s">
        <v>4</v>
      </c>
      <c r="AG30" s="19" t="s">
        <v>4</v>
      </c>
      <c r="AH30" s="19" t="s">
        <v>4</v>
      </c>
      <c r="AI30" s="20" t="s">
        <v>4</v>
      </c>
    </row>
    <row r="31" spans="2:35">
      <c r="B31" s="34"/>
      <c r="C31" s="21" t="s">
        <v>5</v>
      </c>
      <c r="D31" s="22">
        <v>98</v>
      </c>
      <c r="E31" s="22">
        <v>98</v>
      </c>
      <c r="F31" s="22">
        <v>68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17"/>
      <c r="N31" s="16"/>
      <c r="O31" s="16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8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>
      <c r="B32" s="34"/>
      <c r="C32" s="21" t="s">
        <v>6</v>
      </c>
      <c r="D32" s="22">
        <v>0</v>
      </c>
      <c r="E32" s="22">
        <v>0</v>
      </c>
      <c r="F32" s="22">
        <v>0</v>
      </c>
      <c r="G32" s="22" t="s">
        <v>4</v>
      </c>
      <c r="H32" s="22" t="s">
        <v>4</v>
      </c>
      <c r="I32" s="22" t="s">
        <v>4</v>
      </c>
      <c r="J32" s="22" t="s">
        <v>4</v>
      </c>
      <c r="K32" s="22" t="s">
        <v>4</v>
      </c>
      <c r="L32" s="22" t="s">
        <v>4</v>
      </c>
      <c r="M32" s="17"/>
      <c r="N32" s="16"/>
      <c r="O32" s="16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8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>
      <c r="B33" s="23" t="s">
        <v>13</v>
      </c>
      <c r="C33" s="24"/>
      <c r="D33" s="27">
        <v>612</v>
      </c>
      <c r="E33" s="27">
        <v>612</v>
      </c>
      <c r="F33" s="27">
        <v>612</v>
      </c>
      <c r="G33" s="27">
        <v>612</v>
      </c>
      <c r="H33" s="27" t="s">
        <v>25</v>
      </c>
      <c r="I33" s="27">
        <v>497</v>
      </c>
      <c r="J33" s="27">
        <v>497</v>
      </c>
      <c r="K33" s="27">
        <v>446</v>
      </c>
      <c r="L33" s="59">
        <v>469</v>
      </c>
      <c r="M33" s="26">
        <v>30</v>
      </c>
      <c r="N33" s="27">
        <v>30</v>
      </c>
      <c r="O33" s="27">
        <v>30</v>
      </c>
      <c r="P33" s="27">
        <v>30</v>
      </c>
      <c r="Q33" s="27">
        <v>76</v>
      </c>
      <c r="R33" s="27">
        <v>76</v>
      </c>
      <c r="S33" s="27">
        <v>76</v>
      </c>
      <c r="T33" s="27">
        <v>66</v>
      </c>
      <c r="U33" s="27">
        <v>65</v>
      </c>
      <c r="V33" s="26" t="s">
        <v>4</v>
      </c>
      <c r="W33" s="27" t="s">
        <v>4</v>
      </c>
      <c r="X33" s="27" t="s">
        <v>4</v>
      </c>
      <c r="Y33" s="27" t="s">
        <v>4</v>
      </c>
      <c r="Z33" s="28" t="s">
        <v>4</v>
      </c>
      <c r="AA33" s="29">
        <f>D33+M33</f>
        <v>642</v>
      </c>
      <c r="AB33" s="29">
        <f>E33+N33</f>
        <v>642</v>
      </c>
      <c r="AC33" s="29">
        <f>F33+O33</f>
        <v>642</v>
      </c>
      <c r="AD33" s="29">
        <f>G33+P33</f>
        <v>642</v>
      </c>
      <c r="AE33" s="29" t="s">
        <v>28</v>
      </c>
      <c r="AF33" s="29">
        <f>I33+R33</f>
        <v>573</v>
      </c>
      <c r="AG33" s="29">
        <f>J33+S33</f>
        <v>573</v>
      </c>
      <c r="AH33" s="29">
        <f>K33+T33</f>
        <v>512</v>
      </c>
      <c r="AI33" s="60">
        <f>L33+U33</f>
        <v>534</v>
      </c>
    </row>
    <row r="34" spans="2:35">
      <c r="B34" s="23"/>
      <c r="C34" s="31" t="s">
        <v>5</v>
      </c>
      <c r="D34" s="39">
        <v>571</v>
      </c>
      <c r="E34" s="39">
        <v>571</v>
      </c>
      <c r="F34" s="39">
        <v>571</v>
      </c>
      <c r="G34" s="39">
        <v>571</v>
      </c>
      <c r="H34" s="39">
        <v>466</v>
      </c>
      <c r="I34" s="39">
        <v>466</v>
      </c>
      <c r="J34" s="39">
        <v>466</v>
      </c>
      <c r="K34" s="39">
        <v>414</v>
      </c>
      <c r="L34" s="39">
        <v>431</v>
      </c>
      <c r="M34" s="26"/>
      <c r="N34" s="27"/>
      <c r="O34" s="27"/>
      <c r="P34" s="27"/>
      <c r="Q34" s="27"/>
      <c r="R34" s="27"/>
      <c r="S34" s="27"/>
      <c r="T34" s="27"/>
      <c r="U34" s="27"/>
      <c r="V34" s="26"/>
      <c r="W34" s="27"/>
      <c r="X34" s="27"/>
      <c r="Y34" s="27"/>
      <c r="Z34" s="28"/>
      <c r="AA34" s="29"/>
      <c r="AB34" s="29"/>
      <c r="AC34" s="29"/>
      <c r="AD34" s="29"/>
      <c r="AE34" s="29"/>
      <c r="AF34" s="29"/>
      <c r="AG34" s="29"/>
      <c r="AH34" s="29"/>
      <c r="AI34" s="30"/>
    </row>
    <row r="35" spans="2:35">
      <c r="B35" s="23"/>
      <c r="C35" s="31" t="s">
        <v>6</v>
      </c>
      <c r="D35" s="39">
        <v>41</v>
      </c>
      <c r="E35" s="39">
        <v>41</v>
      </c>
      <c r="F35" s="39">
        <v>41</v>
      </c>
      <c r="G35" s="39">
        <v>41</v>
      </c>
      <c r="H35" s="39">
        <v>31</v>
      </c>
      <c r="I35" s="39">
        <v>31</v>
      </c>
      <c r="J35" s="39">
        <v>31</v>
      </c>
      <c r="K35" s="39">
        <v>32</v>
      </c>
      <c r="L35" s="39">
        <v>38</v>
      </c>
      <c r="M35" s="26"/>
      <c r="N35" s="27"/>
      <c r="O35" s="27"/>
      <c r="P35" s="27"/>
      <c r="Q35" s="27"/>
      <c r="R35" s="27"/>
      <c r="S35" s="27"/>
      <c r="T35" s="27"/>
      <c r="U35" s="27"/>
      <c r="V35" s="26"/>
      <c r="W35" s="27"/>
      <c r="X35" s="27"/>
      <c r="Y35" s="27"/>
      <c r="Z35" s="28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2:35">
      <c r="B36" s="14" t="s">
        <v>14</v>
      </c>
      <c r="C36" s="15"/>
      <c r="D36" s="16">
        <v>17</v>
      </c>
      <c r="E36" s="16">
        <v>17</v>
      </c>
      <c r="F36" s="16">
        <v>19</v>
      </c>
      <c r="G36" s="16">
        <v>19</v>
      </c>
      <c r="H36" s="16">
        <v>19</v>
      </c>
      <c r="I36" s="16">
        <v>19</v>
      </c>
      <c r="J36" s="16">
        <v>19</v>
      </c>
      <c r="K36" s="16">
        <v>19</v>
      </c>
      <c r="L36" s="16">
        <v>19</v>
      </c>
      <c r="M36" s="17" t="s">
        <v>4</v>
      </c>
      <c r="N36" s="16" t="s">
        <v>4</v>
      </c>
      <c r="O36" s="16" t="s">
        <v>4</v>
      </c>
      <c r="P36" s="16" t="s">
        <v>4</v>
      </c>
      <c r="Q36" s="16" t="s">
        <v>4</v>
      </c>
      <c r="R36" s="16" t="s">
        <v>4</v>
      </c>
      <c r="S36" s="16" t="s">
        <v>4</v>
      </c>
      <c r="T36" s="16" t="s">
        <v>4</v>
      </c>
      <c r="U36" s="16" t="s">
        <v>4</v>
      </c>
      <c r="V36" s="17" t="s">
        <v>4</v>
      </c>
      <c r="W36" s="16" t="s">
        <v>4</v>
      </c>
      <c r="X36" s="16" t="s">
        <v>4</v>
      </c>
      <c r="Y36" s="16" t="s">
        <v>4</v>
      </c>
      <c r="Z36" s="18" t="s">
        <v>4</v>
      </c>
      <c r="AA36" s="19">
        <v>17</v>
      </c>
      <c r="AB36" s="19">
        <v>17</v>
      </c>
      <c r="AC36" s="19">
        <v>19</v>
      </c>
      <c r="AD36" s="19">
        <v>19</v>
      </c>
      <c r="AE36" s="19">
        <v>19</v>
      </c>
      <c r="AF36" s="19">
        <v>19</v>
      </c>
      <c r="AG36" s="19">
        <v>19</v>
      </c>
      <c r="AH36" s="19">
        <f>K36</f>
        <v>19</v>
      </c>
      <c r="AI36" s="40">
        <f>L36</f>
        <v>19</v>
      </c>
    </row>
    <row r="37" spans="2:35">
      <c r="B37" s="14"/>
      <c r="C37" s="21" t="s">
        <v>5</v>
      </c>
      <c r="D37" s="22">
        <v>9</v>
      </c>
      <c r="E37" s="22">
        <v>9</v>
      </c>
      <c r="F37" s="22">
        <v>9</v>
      </c>
      <c r="G37" s="22">
        <v>9</v>
      </c>
      <c r="H37" s="22">
        <v>9</v>
      </c>
      <c r="I37" s="22">
        <v>9</v>
      </c>
      <c r="J37" s="22">
        <v>9</v>
      </c>
      <c r="K37" s="22">
        <v>9</v>
      </c>
      <c r="L37" s="22">
        <v>9</v>
      </c>
      <c r="M37" s="17"/>
      <c r="N37" s="16"/>
      <c r="O37" s="16"/>
      <c r="P37" s="16"/>
      <c r="Q37" s="16"/>
      <c r="R37" s="16"/>
      <c r="S37" s="16"/>
      <c r="T37" s="16"/>
      <c r="U37" s="16"/>
      <c r="V37" s="17"/>
      <c r="W37" s="16"/>
      <c r="X37" s="16"/>
      <c r="Y37" s="16"/>
      <c r="Z37" s="18"/>
      <c r="AA37" s="19"/>
      <c r="AB37" s="19"/>
      <c r="AC37" s="19"/>
      <c r="AD37" s="19"/>
      <c r="AE37" s="19"/>
      <c r="AF37" s="19"/>
      <c r="AG37" s="19"/>
      <c r="AH37" s="19"/>
      <c r="AI37" s="40"/>
    </row>
    <row r="38" spans="2:35">
      <c r="B38" s="14"/>
      <c r="C38" s="21" t="s">
        <v>6</v>
      </c>
      <c r="D38" s="22">
        <v>8</v>
      </c>
      <c r="E38" s="22">
        <v>8</v>
      </c>
      <c r="F38" s="22">
        <v>10</v>
      </c>
      <c r="G38" s="22">
        <v>10</v>
      </c>
      <c r="H38" s="22">
        <v>10</v>
      </c>
      <c r="I38" s="22">
        <v>10</v>
      </c>
      <c r="J38" s="22">
        <v>10</v>
      </c>
      <c r="K38" s="22">
        <v>10</v>
      </c>
      <c r="L38" s="22">
        <v>10</v>
      </c>
      <c r="M38" s="17"/>
      <c r="N38" s="16"/>
      <c r="O38" s="16"/>
      <c r="P38" s="16"/>
      <c r="Q38" s="16"/>
      <c r="R38" s="16"/>
      <c r="S38" s="16"/>
      <c r="T38" s="16"/>
      <c r="U38" s="16"/>
      <c r="V38" s="17"/>
      <c r="W38" s="16"/>
      <c r="X38" s="16"/>
      <c r="Y38" s="16"/>
      <c r="Z38" s="18"/>
      <c r="AA38" s="19"/>
      <c r="AB38" s="19"/>
      <c r="AC38" s="19"/>
      <c r="AD38" s="19"/>
      <c r="AE38" s="19"/>
      <c r="AF38" s="19"/>
      <c r="AG38" s="19"/>
      <c r="AH38" s="19"/>
      <c r="AI38" s="40"/>
    </row>
    <row r="39" spans="2:35">
      <c r="B39" s="23" t="s">
        <v>15</v>
      </c>
      <c r="C39" s="24"/>
      <c r="D39" s="27">
        <v>10</v>
      </c>
      <c r="E39" s="27">
        <v>10</v>
      </c>
      <c r="F39" s="27">
        <v>10</v>
      </c>
      <c r="G39" s="27">
        <v>10</v>
      </c>
      <c r="H39" s="27">
        <v>2</v>
      </c>
      <c r="I39" s="27">
        <v>2</v>
      </c>
      <c r="J39" s="27">
        <v>2</v>
      </c>
      <c r="K39" s="27">
        <v>2</v>
      </c>
      <c r="L39" s="27">
        <v>2</v>
      </c>
      <c r="M39" s="26" t="s">
        <v>4</v>
      </c>
      <c r="N39" s="27" t="s">
        <v>4</v>
      </c>
      <c r="O39" s="27" t="s">
        <v>4</v>
      </c>
      <c r="P39" s="27" t="s">
        <v>4</v>
      </c>
      <c r="Q39" s="27" t="s">
        <v>4</v>
      </c>
      <c r="R39" s="27" t="s">
        <v>4</v>
      </c>
      <c r="S39" s="27" t="s">
        <v>4</v>
      </c>
      <c r="T39" s="27" t="s">
        <v>4</v>
      </c>
      <c r="U39" s="27" t="s">
        <v>4</v>
      </c>
      <c r="V39" s="26" t="s">
        <v>4</v>
      </c>
      <c r="W39" s="27" t="s">
        <v>4</v>
      </c>
      <c r="X39" s="27" t="s">
        <v>4</v>
      </c>
      <c r="Y39" s="27" t="s">
        <v>4</v>
      </c>
      <c r="Z39" s="28" t="s">
        <v>4</v>
      </c>
      <c r="AA39" s="29">
        <v>10</v>
      </c>
      <c r="AB39" s="29">
        <v>10</v>
      </c>
      <c r="AC39" s="29">
        <v>10</v>
      </c>
      <c r="AD39" s="29">
        <v>10</v>
      </c>
      <c r="AE39" s="29">
        <v>2</v>
      </c>
      <c r="AF39" s="29">
        <v>2</v>
      </c>
      <c r="AG39" s="29">
        <v>2</v>
      </c>
      <c r="AH39" s="29">
        <f>K39</f>
        <v>2</v>
      </c>
      <c r="AI39" s="30">
        <f>L39</f>
        <v>2</v>
      </c>
    </row>
    <row r="40" spans="2:35">
      <c r="B40" s="23"/>
      <c r="C40" s="31" t="s">
        <v>5</v>
      </c>
      <c r="D40" s="39">
        <v>10</v>
      </c>
      <c r="E40" s="39">
        <v>10</v>
      </c>
      <c r="F40" s="39">
        <v>10</v>
      </c>
      <c r="G40" s="39">
        <v>10</v>
      </c>
      <c r="H40" s="39">
        <v>2</v>
      </c>
      <c r="I40" s="39">
        <v>2</v>
      </c>
      <c r="J40" s="39">
        <v>2</v>
      </c>
      <c r="K40" s="39">
        <v>2</v>
      </c>
      <c r="L40" s="39">
        <v>2</v>
      </c>
      <c r="M40" s="26"/>
      <c r="N40" s="27"/>
      <c r="O40" s="27"/>
      <c r="P40" s="27"/>
      <c r="Q40" s="27"/>
      <c r="R40" s="27"/>
      <c r="S40" s="27"/>
      <c r="T40" s="27"/>
      <c r="U40" s="27"/>
      <c r="V40" s="26"/>
      <c r="W40" s="27"/>
      <c r="X40" s="27"/>
      <c r="Y40" s="27"/>
      <c r="Z40" s="28"/>
      <c r="AA40" s="29"/>
      <c r="AB40" s="29"/>
      <c r="AC40" s="29"/>
      <c r="AD40" s="29"/>
      <c r="AE40" s="29"/>
      <c r="AF40" s="29"/>
      <c r="AG40" s="29"/>
      <c r="AH40" s="29"/>
      <c r="AI40" s="30"/>
    </row>
    <row r="41" spans="2:35">
      <c r="B41" s="23"/>
      <c r="C41" s="31" t="s">
        <v>6</v>
      </c>
      <c r="D41" s="39" t="s">
        <v>4</v>
      </c>
      <c r="E41" s="39" t="s">
        <v>4</v>
      </c>
      <c r="F41" s="39" t="s">
        <v>4</v>
      </c>
      <c r="G41" s="39" t="s">
        <v>4</v>
      </c>
      <c r="H41" s="39" t="s">
        <v>4</v>
      </c>
      <c r="I41" s="39" t="s">
        <v>4</v>
      </c>
      <c r="J41" s="39" t="s">
        <v>4</v>
      </c>
      <c r="K41" s="39" t="s">
        <v>4</v>
      </c>
      <c r="L41" s="39" t="s">
        <v>4</v>
      </c>
      <c r="M41" s="26"/>
      <c r="N41" s="27"/>
      <c r="O41" s="27"/>
      <c r="P41" s="27"/>
      <c r="Q41" s="27"/>
      <c r="R41" s="27"/>
      <c r="S41" s="27"/>
      <c r="T41" s="27"/>
      <c r="U41" s="41"/>
      <c r="V41" s="27"/>
      <c r="W41" s="27"/>
      <c r="X41" s="27"/>
      <c r="Y41" s="27"/>
      <c r="Z41" s="28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2:35">
      <c r="B42" s="14" t="s">
        <v>16</v>
      </c>
      <c r="C42" s="15"/>
      <c r="D42" s="16" t="s">
        <v>4</v>
      </c>
      <c r="E42" s="16" t="s">
        <v>4</v>
      </c>
      <c r="F42" s="16" t="s">
        <v>4</v>
      </c>
      <c r="G42" s="16" t="s">
        <v>4</v>
      </c>
      <c r="H42" s="16" t="s">
        <v>4</v>
      </c>
      <c r="I42" s="16" t="s">
        <v>4</v>
      </c>
      <c r="J42" s="16" t="s">
        <v>4</v>
      </c>
      <c r="K42" s="16" t="s">
        <v>4</v>
      </c>
      <c r="L42" s="16" t="s">
        <v>4</v>
      </c>
      <c r="M42" s="17">
        <v>237</v>
      </c>
      <c r="N42" s="16">
        <v>237</v>
      </c>
      <c r="O42" s="16">
        <v>237</v>
      </c>
      <c r="P42" s="16">
        <v>237</v>
      </c>
      <c r="Q42" s="16">
        <v>172</v>
      </c>
      <c r="R42" s="16">
        <v>172</v>
      </c>
      <c r="S42" s="16">
        <v>180</v>
      </c>
      <c r="T42" s="16">
        <v>180</v>
      </c>
      <c r="U42" s="42">
        <v>180</v>
      </c>
      <c r="V42" s="16">
        <v>67</v>
      </c>
      <c r="W42" s="16">
        <v>67</v>
      </c>
      <c r="X42" s="16">
        <v>67</v>
      </c>
      <c r="Y42" s="16">
        <v>67</v>
      </c>
      <c r="Z42" s="18">
        <v>67</v>
      </c>
      <c r="AA42" s="19">
        <f t="shared" ref="AA42:AD45" si="4">M42</f>
        <v>237</v>
      </c>
      <c r="AB42" s="19">
        <f t="shared" si="4"/>
        <v>237</v>
      </c>
      <c r="AC42" s="19">
        <f t="shared" si="4"/>
        <v>237</v>
      </c>
      <c r="AD42" s="19">
        <f t="shared" si="4"/>
        <v>237</v>
      </c>
      <c r="AE42" s="19">
        <f>Q42+V42</f>
        <v>239</v>
      </c>
      <c r="AF42" s="19">
        <f>R42+W42</f>
        <v>239</v>
      </c>
      <c r="AG42" s="19">
        <f>S42+X42</f>
        <v>247</v>
      </c>
      <c r="AH42" s="19">
        <f>T42+Y42</f>
        <v>247</v>
      </c>
      <c r="AI42" s="20">
        <f>U42+Z42</f>
        <v>247</v>
      </c>
    </row>
    <row r="43" spans="2:35">
      <c r="B43" s="23" t="s">
        <v>17</v>
      </c>
      <c r="C43" s="24"/>
      <c r="D43" s="27" t="s">
        <v>4</v>
      </c>
      <c r="E43" s="27" t="s">
        <v>4</v>
      </c>
      <c r="F43" s="27" t="s">
        <v>4</v>
      </c>
      <c r="G43" s="27" t="s">
        <v>4</v>
      </c>
      <c r="H43" s="27" t="s">
        <v>4</v>
      </c>
      <c r="I43" s="27" t="s">
        <v>4</v>
      </c>
      <c r="J43" s="27" t="s">
        <v>4</v>
      </c>
      <c r="K43" s="27" t="s">
        <v>4</v>
      </c>
      <c r="L43" s="27" t="s">
        <v>4</v>
      </c>
      <c r="M43" s="26">
        <v>72</v>
      </c>
      <c r="N43" s="27">
        <v>72</v>
      </c>
      <c r="O43" s="27">
        <v>72</v>
      </c>
      <c r="P43" s="27">
        <v>72</v>
      </c>
      <c r="Q43" s="27">
        <v>73</v>
      </c>
      <c r="R43" s="27">
        <v>73</v>
      </c>
      <c r="S43" s="27">
        <v>73</v>
      </c>
      <c r="T43" s="27">
        <v>73</v>
      </c>
      <c r="U43" s="27">
        <v>73</v>
      </c>
      <c r="V43" s="26" t="s">
        <v>4</v>
      </c>
      <c r="W43" s="27" t="s">
        <v>4</v>
      </c>
      <c r="X43" s="27" t="s">
        <v>4</v>
      </c>
      <c r="Y43" s="27" t="s">
        <v>4</v>
      </c>
      <c r="Z43" s="28" t="s">
        <v>4</v>
      </c>
      <c r="AA43" s="29">
        <f t="shared" si="4"/>
        <v>72</v>
      </c>
      <c r="AB43" s="29">
        <f t="shared" ref="AB43" si="5">N43</f>
        <v>72</v>
      </c>
      <c r="AC43" s="29">
        <f t="shared" ref="AC43" si="6">O43</f>
        <v>72</v>
      </c>
      <c r="AD43" s="29">
        <f t="shared" ref="AD43" si="7">P43</f>
        <v>72</v>
      </c>
      <c r="AE43" s="29">
        <f t="shared" ref="AE43" si="8">Q43</f>
        <v>73</v>
      </c>
      <c r="AF43" s="29">
        <f t="shared" ref="AF43:AF45" si="9">R43</f>
        <v>73</v>
      </c>
      <c r="AG43" s="29">
        <f t="shared" ref="AG43:AG45" si="10">S43</f>
        <v>73</v>
      </c>
      <c r="AH43" s="29">
        <f t="shared" ref="AH43" si="11">T43</f>
        <v>73</v>
      </c>
      <c r="AI43" s="30">
        <f>U43</f>
        <v>73</v>
      </c>
    </row>
    <row r="44" spans="2:35">
      <c r="B44" s="14" t="s">
        <v>18</v>
      </c>
      <c r="C44" s="15"/>
      <c r="D44" s="16" t="s">
        <v>4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7">
        <v>30</v>
      </c>
      <c r="N44" s="16">
        <v>30</v>
      </c>
      <c r="O44" s="16">
        <v>30</v>
      </c>
      <c r="P44" s="16">
        <v>30</v>
      </c>
      <c r="Q44" s="16">
        <v>30</v>
      </c>
      <c r="R44" s="16">
        <v>30</v>
      </c>
      <c r="S44" s="16">
        <v>30</v>
      </c>
      <c r="T44" s="16">
        <v>40</v>
      </c>
      <c r="U44" s="16">
        <v>40</v>
      </c>
      <c r="V44" s="17" t="s">
        <v>4</v>
      </c>
      <c r="W44" s="16" t="s">
        <v>4</v>
      </c>
      <c r="X44" s="16" t="s">
        <v>4</v>
      </c>
      <c r="Y44" s="16" t="s">
        <v>4</v>
      </c>
      <c r="Z44" s="18" t="s">
        <v>4</v>
      </c>
      <c r="AA44" s="19">
        <f t="shared" si="4"/>
        <v>30</v>
      </c>
      <c r="AB44" s="19">
        <f t="shared" si="4"/>
        <v>30</v>
      </c>
      <c r="AC44" s="19">
        <f t="shared" si="4"/>
        <v>30</v>
      </c>
      <c r="AD44" s="19">
        <f t="shared" si="4"/>
        <v>30</v>
      </c>
      <c r="AE44" s="19">
        <f t="shared" ref="AE44:AE45" si="12">Q44</f>
        <v>30</v>
      </c>
      <c r="AF44" s="19">
        <f t="shared" si="9"/>
        <v>30</v>
      </c>
      <c r="AG44" s="19">
        <f t="shared" si="10"/>
        <v>30</v>
      </c>
      <c r="AH44" s="19">
        <f>T44</f>
        <v>40</v>
      </c>
      <c r="AI44" s="20">
        <f>U44</f>
        <v>40</v>
      </c>
    </row>
    <row r="45" spans="2:35">
      <c r="B45" s="23" t="s">
        <v>19</v>
      </c>
      <c r="C45" s="24"/>
      <c r="D45" s="27" t="s">
        <v>4</v>
      </c>
      <c r="E45" s="27" t="s">
        <v>4</v>
      </c>
      <c r="F45" s="27" t="s">
        <v>4</v>
      </c>
      <c r="G45" s="27" t="s">
        <v>4</v>
      </c>
      <c r="H45" s="27" t="s">
        <v>4</v>
      </c>
      <c r="I45" s="27" t="s">
        <v>4</v>
      </c>
      <c r="J45" s="27" t="s">
        <v>4</v>
      </c>
      <c r="K45" s="27" t="s">
        <v>4</v>
      </c>
      <c r="L45" s="27" t="s">
        <v>4</v>
      </c>
      <c r="M45" s="26">
        <v>100</v>
      </c>
      <c r="N45" s="27">
        <v>100</v>
      </c>
      <c r="O45" s="27">
        <v>100</v>
      </c>
      <c r="P45" s="27">
        <v>60</v>
      </c>
      <c r="Q45" s="27">
        <v>60</v>
      </c>
      <c r="R45" s="27">
        <v>60</v>
      </c>
      <c r="S45" s="27">
        <v>60</v>
      </c>
      <c r="T45" s="27">
        <v>60</v>
      </c>
      <c r="U45" s="27">
        <v>60</v>
      </c>
      <c r="V45" s="26" t="s">
        <v>4</v>
      </c>
      <c r="W45" s="27" t="s">
        <v>4</v>
      </c>
      <c r="X45" s="27" t="s">
        <v>4</v>
      </c>
      <c r="Y45" s="27" t="s">
        <v>4</v>
      </c>
      <c r="Z45" s="28" t="s">
        <v>4</v>
      </c>
      <c r="AA45" s="29">
        <f t="shared" si="4"/>
        <v>100</v>
      </c>
      <c r="AB45" s="29">
        <f t="shared" si="4"/>
        <v>100</v>
      </c>
      <c r="AC45" s="29">
        <f t="shared" si="4"/>
        <v>100</v>
      </c>
      <c r="AD45" s="29">
        <f t="shared" si="4"/>
        <v>60</v>
      </c>
      <c r="AE45" s="29">
        <f t="shared" si="12"/>
        <v>60</v>
      </c>
      <c r="AF45" s="29">
        <f t="shared" si="9"/>
        <v>60</v>
      </c>
      <c r="AG45" s="29">
        <f t="shared" si="10"/>
        <v>60</v>
      </c>
      <c r="AH45" s="29">
        <f>T45</f>
        <v>60</v>
      </c>
      <c r="AI45" s="30">
        <f>U45</f>
        <v>60</v>
      </c>
    </row>
    <row r="46" spans="2:35" ht="15" thickBot="1">
      <c r="B46" s="14" t="s">
        <v>20</v>
      </c>
      <c r="C46" s="15"/>
      <c r="D46" s="16" t="s">
        <v>4</v>
      </c>
      <c r="E46" s="16" t="s">
        <v>4</v>
      </c>
      <c r="F46" s="16" t="s">
        <v>4</v>
      </c>
      <c r="G46" s="16" t="s">
        <v>4</v>
      </c>
      <c r="H46" s="16" t="s">
        <v>4</v>
      </c>
      <c r="I46" s="16" t="s">
        <v>4</v>
      </c>
      <c r="J46" s="43" t="s">
        <v>4</v>
      </c>
      <c r="K46" s="16" t="s">
        <v>4</v>
      </c>
      <c r="L46" s="16" t="s">
        <v>4</v>
      </c>
      <c r="M46" s="17">
        <v>15</v>
      </c>
      <c r="N46" s="16">
        <v>15</v>
      </c>
      <c r="O46" s="16">
        <v>15</v>
      </c>
      <c r="P46" s="16">
        <v>15</v>
      </c>
      <c r="Q46" s="16">
        <v>15</v>
      </c>
      <c r="R46" s="16">
        <v>15</v>
      </c>
      <c r="S46" s="43">
        <v>15</v>
      </c>
      <c r="T46" s="16">
        <v>15</v>
      </c>
      <c r="U46" s="16">
        <v>15</v>
      </c>
      <c r="V46" s="17" t="s">
        <v>4</v>
      </c>
      <c r="W46" s="44" t="s">
        <v>4</v>
      </c>
      <c r="X46" s="44" t="s">
        <v>4</v>
      </c>
      <c r="Y46" s="44" t="s">
        <v>4</v>
      </c>
      <c r="Z46" s="18" t="s">
        <v>4</v>
      </c>
      <c r="AA46" s="19">
        <v>15</v>
      </c>
      <c r="AB46" s="19">
        <v>15</v>
      </c>
      <c r="AC46" s="19">
        <v>15</v>
      </c>
      <c r="AD46" s="19">
        <v>15</v>
      </c>
      <c r="AE46" s="19">
        <v>15</v>
      </c>
      <c r="AF46" s="19">
        <v>15</v>
      </c>
      <c r="AG46" s="45">
        <v>15</v>
      </c>
      <c r="AH46" s="19">
        <f>T46</f>
        <v>15</v>
      </c>
      <c r="AI46" s="20">
        <f>U46</f>
        <v>15</v>
      </c>
    </row>
    <row r="47" spans="2:35" ht="15.75" thickTop="1" thickBot="1">
      <c r="B47" s="46" t="s">
        <v>21</v>
      </c>
      <c r="C47" s="47"/>
      <c r="D47" s="48">
        <f>SUM(D12+D15+D21+D24+D27+D30+D33+D36+D39)</f>
        <v>2296</v>
      </c>
      <c r="E47" s="48">
        <f>SUM(E12+E15+E21+E24+E27+E30+E33+E36+E39)</f>
        <v>2275</v>
      </c>
      <c r="F47" s="48">
        <f t="shared" ref="F47" si="13">SUM(F12+F15+F21+F24+F27+F30+F33+F36+F39)</f>
        <v>2251</v>
      </c>
      <c r="G47" s="48">
        <f>SUM(G12+G15+G18+G33+G36+G39)</f>
        <v>2251</v>
      </c>
      <c r="H47" s="48" t="s">
        <v>22</v>
      </c>
      <c r="I47" s="48">
        <f>I12+I15+I18+I33+I36+I39</f>
        <v>2042</v>
      </c>
      <c r="J47" s="48">
        <f>J12+J15+J18+J33+J36+J39</f>
        <v>2042</v>
      </c>
      <c r="K47" s="48">
        <f t="shared" ref="K47" si="14">K12+K15+K18+K33+K36+K39</f>
        <v>1999</v>
      </c>
      <c r="L47" s="63">
        <f>L12+L15+L18+L33+L36+L39</f>
        <v>2022</v>
      </c>
      <c r="M47" s="49">
        <f>SUM(M12+M15+M21+M24+M27+M30+M33+M42+M43+M44+M45+M46)</f>
        <v>529</v>
      </c>
      <c r="N47" s="48">
        <f t="shared" ref="N47:O47" si="15">SUM(N12+N15+N21+N24+N27+N30+N33+N42+N43+N44+N45+N46)</f>
        <v>544</v>
      </c>
      <c r="O47" s="48">
        <f t="shared" si="15"/>
        <v>544</v>
      </c>
      <c r="P47" s="48">
        <f>SUM(P12+P15+P18+P33+P42+P43+P44+P45+P46)</f>
        <v>504</v>
      </c>
      <c r="Q47" s="48" t="s">
        <v>26</v>
      </c>
      <c r="R47" s="48">
        <f>SUM(R12+R15+R18+R33+R42+R43+R44+R45+R46)</f>
        <v>550</v>
      </c>
      <c r="S47" s="48">
        <f>SUM(S12+S15+S18+S33+S42+S43+S44+S45+S46)</f>
        <v>558</v>
      </c>
      <c r="T47" s="48">
        <f t="shared" ref="T47:U47" si="16">SUM(T12+T15+T18+T33+T42+T43+T44+T45+T46)</f>
        <v>558</v>
      </c>
      <c r="U47" s="48">
        <f t="shared" si="16"/>
        <v>551</v>
      </c>
      <c r="V47" s="49">
        <v>67</v>
      </c>
      <c r="W47" s="50">
        <v>67</v>
      </c>
      <c r="X47" s="50">
        <v>67</v>
      </c>
      <c r="Y47" s="50">
        <v>67</v>
      </c>
      <c r="Z47" s="51">
        <v>67</v>
      </c>
      <c r="AA47" s="52">
        <f>SUM(AA12+AA15+AA21+AA24+AA27+AA30+AA33+AA36+AA39+AA42+AA43+AA44+AA45+AA46)</f>
        <v>2825</v>
      </c>
      <c r="AB47" s="52">
        <f t="shared" ref="AB47:AD47" si="17">SUM(AB12:AB46)</f>
        <v>2819</v>
      </c>
      <c r="AC47" s="52">
        <f t="shared" si="17"/>
        <v>2795</v>
      </c>
      <c r="AD47" s="52">
        <f t="shared" si="17"/>
        <v>2755</v>
      </c>
      <c r="AE47" s="52" t="s">
        <v>29</v>
      </c>
      <c r="AF47" s="52">
        <f>SUM(AF12+AF15+AF18+AF33+AF36+AF39+AF42+AF43+AF44+AF45+AF46)</f>
        <v>2659</v>
      </c>
      <c r="AG47" s="53">
        <f>SUM(AG12+AG15+AG18+AG33+AG36+AG39+AG42+AG43+AG44+AG45+AG46)</f>
        <v>2667</v>
      </c>
      <c r="AH47" s="53">
        <f>SUM(AH12+AH15+AH18+AH33+AH36+AH39+AH42+AH43+AH44+AH45+AH46)</f>
        <v>2624</v>
      </c>
      <c r="AI47" s="61">
        <f>SUM(AI12+AI15+AI18+AI33+AI36+AI39+AI42+AI43+AI44+AI45+AI46)</f>
        <v>2640</v>
      </c>
    </row>
    <row r="48" spans="2:35" ht="15" thickTop="1">
      <c r="B48" s="54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2:35">
      <c r="B49" s="57" t="s">
        <v>32</v>
      </c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2:35">
      <c r="B50" s="57" t="s">
        <v>33</v>
      </c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2:35">
      <c r="B51" s="57" t="s">
        <v>34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2:35">
      <c r="B52" s="57" t="s">
        <v>31</v>
      </c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2:3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6"/>
      <c r="AE53" s="56"/>
      <c r="AF53" s="56"/>
      <c r="AG53" s="56"/>
      <c r="AH53" s="56"/>
      <c r="AI53" s="56"/>
    </row>
    <row r="54" spans="2:35" s="58" customFormat="1">
      <c r="B54" s="1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</sheetData>
  <mergeCells count="5">
    <mergeCell ref="V10:Z10"/>
    <mergeCell ref="AA10:AI10"/>
    <mergeCell ref="B10:B11"/>
    <mergeCell ref="C10:J10"/>
    <mergeCell ref="M10:S10"/>
  </mergeCells>
  <pageMargins left="0.25" right="0.25" top="0.75" bottom="0.75" header="0.3" footer="0.3"/>
  <pageSetup paperSize="8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7B8015-2900-4A29-9303-55E7B4A5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F0E6A3-3A64-48D9-A13E-89111F3495FB}">
  <ds:schemaRefs>
    <ds:schemaRef ds:uri="http://schemas.microsoft.com/office/infopath/2007/PartnerControls"/>
    <ds:schemaRef ds:uri="http://purl.org/dc/terms/"/>
    <ds:schemaRef ds:uri="b304e8da-070f-413a-89c8-6e99405170b0"/>
    <ds:schemaRef ds:uri="http://schemas.microsoft.com/office/2006/metadata/properties"/>
    <ds:schemaRef ds:uri="http://schemas.microsoft.com/office/2006/documentManagement/types"/>
    <ds:schemaRef ds:uri="3b23351c-6ed6-444c-a66b-e3c1876fb1b1"/>
    <ds:schemaRef ds:uri="http://schemas.microsoft.com/sharepoint/v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49DB71-C9F2-4A22-961A-9C26ABCD91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Charles Pierre</cp:lastModifiedBy>
  <dcterms:created xsi:type="dcterms:W3CDTF">2021-09-24T13:35:35Z</dcterms:created>
  <dcterms:modified xsi:type="dcterms:W3CDTF">2024-02-28T15:12:28Z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