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8_Non-Rés/"/>
    </mc:Choice>
  </mc:AlternateContent>
  <xr:revisionPtr revIDLastSave="1" documentId="11_9C88F263334B2A1B58048D734EF944735F3FCA77" xr6:coauthVersionLast="47" xr6:coauthVersionMax="47" xr10:uidLastSave="{B5DD9763-F211-47FC-A27F-5778C12CF7C7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3" l="1"/>
  <c r="L40" i="13"/>
  <c r="L38" i="13"/>
  <c r="L36" i="13"/>
  <c r="H86" i="13"/>
  <c r="G86" i="13"/>
  <c r="F86" i="13"/>
  <c r="E86" i="13"/>
  <c r="D86" i="13"/>
  <c r="C86" i="13"/>
  <c r="K86" i="13" l="1"/>
  <c r="J86" i="13"/>
  <c r="I86" i="13"/>
  <c r="L43" i="13" s="1"/>
  <c r="K73" i="13"/>
  <c r="J73" i="13"/>
  <c r="I73" i="13"/>
  <c r="H73" i="13"/>
  <c r="G73" i="13"/>
  <c r="F73" i="13"/>
  <c r="E73" i="13"/>
  <c r="D73" i="13"/>
  <c r="C73" i="13"/>
  <c r="K32" i="13" l="1"/>
  <c r="J32" i="13"/>
  <c r="J33" i="13" s="1"/>
  <c r="I32" i="13"/>
  <c r="H32" i="13"/>
  <c r="H33" i="13" s="1"/>
  <c r="G32" i="13"/>
  <c r="F32" i="13"/>
  <c r="E32" i="13"/>
  <c r="E33" i="13" s="1"/>
  <c r="E29" i="13"/>
  <c r="E13" i="13"/>
  <c r="L32" i="13" l="1"/>
  <c r="L50" i="13"/>
  <c r="L48" i="13"/>
  <c r="L46" i="13"/>
  <c r="L44" i="13"/>
  <c r="M86" i="13"/>
  <c r="L86" i="13"/>
  <c r="H59" i="13"/>
  <c r="G59" i="13"/>
  <c r="F59" i="13"/>
  <c r="E59" i="13"/>
  <c r="L58" i="13"/>
  <c r="H57" i="13"/>
  <c r="G57" i="13"/>
  <c r="F57" i="13"/>
  <c r="E57" i="13"/>
  <c r="L56" i="13"/>
  <c r="H55" i="13"/>
  <c r="G55" i="13"/>
  <c r="F55" i="13"/>
  <c r="E55" i="13"/>
  <c r="L54" i="13"/>
  <c r="H53" i="13"/>
  <c r="G53" i="13"/>
  <c r="F53" i="13"/>
  <c r="E53" i="13"/>
  <c r="L52" i="13"/>
  <c r="H51" i="13"/>
  <c r="G51" i="13"/>
  <c r="F51" i="13"/>
  <c r="E51" i="13"/>
  <c r="H49" i="13"/>
  <c r="G49" i="13"/>
  <c r="F49" i="13"/>
  <c r="E49" i="13"/>
  <c r="M73" i="13"/>
  <c r="L73" i="13"/>
  <c r="H47" i="13"/>
  <c r="G47" i="13"/>
  <c r="F47" i="13"/>
  <c r="E47" i="13"/>
  <c r="H45" i="13"/>
  <c r="G45" i="13"/>
  <c r="F45" i="13"/>
  <c r="E45" i="13"/>
  <c r="H43" i="13"/>
  <c r="G43" i="13"/>
  <c r="F43" i="13"/>
  <c r="E43" i="13"/>
  <c r="H41" i="13"/>
  <c r="G41" i="13"/>
  <c r="F41" i="13"/>
  <c r="E41" i="13"/>
  <c r="H39" i="13"/>
  <c r="G39" i="13"/>
  <c r="F39" i="13"/>
  <c r="E39" i="13"/>
  <c r="H37" i="13"/>
  <c r="G37" i="13"/>
  <c r="F37" i="13"/>
  <c r="E37" i="13"/>
  <c r="K34" i="13"/>
  <c r="K35" i="13" s="1"/>
  <c r="J34" i="13"/>
  <c r="J35" i="13" s="1"/>
  <c r="I34" i="13"/>
  <c r="I35" i="13" s="1"/>
  <c r="H34" i="13"/>
  <c r="H35" i="13" s="1"/>
  <c r="G34" i="13"/>
  <c r="G35" i="13" s="1"/>
  <c r="F34" i="13"/>
  <c r="F35" i="13" s="1"/>
  <c r="E34" i="13"/>
  <c r="K33" i="13"/>
  <c r="I33" i="13"/>
  <c r="G33" i="13"/>
  <c r="F33" i="13"/>
  <c r="K31" i="13"/>
  <c r="J31" i="13"/>
  <c r="I31" i="13"/>
  <c r="H31" i="13"/>
  <c r="G31" i="13"/>
  <c r="F31" i="13"/>
  <c r="E31" i="13"/>
  <c r="L30" i="13"/>
  <c r="L31" i="13" s="1"/>
  <c r="K29" i="13"/>
  <c r="J29" i="13"/>
  <c r="I29" i="13"/>
  <c r="H29" i="13"/>
  <c r="G29" i="13"/>
  <c r="F29" i="13"/>
  <c r="L28" i="13"/>
  <c r="K27" i="13"/>
  <c r="J27" i="13"/>
  <c r="I27" i="13"/>
  <c r="H27" i="13"/>
  <c r="G27" i="13"/>
  <c r="F27" i="13"/>
  <c r="E27" i="13"/>
  <c r="L26" i="13"/>
  <c r="K25" i="13"/>
  <c r="J25" i="13"/>
  <c r="I25" i="13"/>
  <c r="H25" i="13"/>
  <c r="G25" i="13"/>
  <c r="F25" i="13"/>
  <c r="E25" i="13"/>
  <c r="L24" i="13"/>
  <c r="K23" i="13"/>
  <c r="J23" i="13"/>
  <c r="I23" i="13"/>
  <c r="H23" i="13"/>
  <c r="G23" i="13"/>
  <c r="F23" i="13"/>
  <c r="E23" i="13"/>
  <c r="L22" i="13"/>
  <c r="K21" i="13"/>
  <c r="J21" i="13"/>
  <c r="I21" i="13"/>
  <c r="H21" i="13"/>
  <c r="G21" i="13"/>
  <c r="F21" i="13"/>
  <c r="E21" i="13"/>
  <c r="L20" i="13"/>
  <c r="K19" i="13"/>
  <c r="J19" i="13"/>
  <c r="I19" i="13"/>
  <c r="H19" i="13"/>
  <c r="G19" i="13"/>
  <c r="F19" i="13"/>
  <c r="E19" i="13"/>
  <c r="L18" i="13"/>
  <c r="L19" i="13" s="1"/>
  <c r="K17" i="13"/>
  <c r="J17" i="13"/>
  <c r="I17" i="13"/>
  <c r="H17" i="13"/>
  <c r="G17" i="13"/>
  <c r="F17" i="13"/>
  <c r="E17" i="13"/>
  <c r="L16" i="13"/>
  <c r="L17" i="13" s="1"/>
  <c r="K15" i="13"/>
  <c r="J15" i="13"/>
  <c r="I15" i="13"/>
  <c r="H15" i="13"/>
  <c r="G15" i="13"/>
  <c r="F15" i="13"/>
  <c r="E15" i="13"/>
  <c r="L14" i="13"/>
  <c r="L15" i="13" s="1"/>
  <c r="K13" i="13"/>
  <c r="J13" i="13"/>
  <c r="I13" i="13"/>
  <c r="H13" i="13"/>
  <c r="G13" i="13"/>
  <c r="F13" i="13"/>
  <c r="L12" i="13"/>
  <c r="L13" i="13" s="1"/>
  <c r="L27" i="13" l="1"/>
  <c r="L55" i="13"/>
  <c r="L29" i="13"/>
  <c r="L39" i="13"/>
  <c r="L51" i="13"/>
  <c r="L47" i="13"/>
  <c r="L53" i="13"/>
  <c r="L49" i="13"/>
  <c r="L45" i="13"/>
  <c r="L59" i="13"/>
  <c r="L23" i="13"/>
  <c r="L57" i="13"/>
  <c r="L21" i="13"/>
  <c r="L25" i="13"/>
  <c r="L37" i="13"/>
  <c r="L41" i="13"/>
  <c r="L34" i="13"/>
  <c r="L35" i="13" s="1"/>
  <c r="E35" i="13"/>
  <c r="L33" i="13"/>
</calcChain>
</file>

<file path=xl/sharedStrings.xml><?xml version="1.0" encoding="utf-8"?>
<sst xmlns="http://schemas.openxmlformats.org/spreadsheetml/2006/main" count="219" uniqueCount="26">
  <si>
    <t>TOTAL</t>
  </si>
  <si>
    <t>Indicateurs</t>
  </si>
  <si>
    <t>CHdN</t>
  </si>
  <si>
    <t>CHL</t>
  </si>
  <si>
    <t>CHEM</t>
  </si>
  <si>
    <t>HRS</t>
  </si>
  <si>
    <t>NA</t>
  </si>
  <si>
    <t>CHK</t>
  </si>
  <si>
    <t>ZITHA</t>
  </si>
  <si>
    <t>CSM</t>
  </si>
  <si>
    <t>Source : données IGSS / Traitement : Observatoire national de la santé</t>
  </si>
  <si>
    <t>Unités : Nombre de séjours, nombre de journées</t>
  </si>
  <si>
    <t xml:space="preserve">Remarque : Les données entre [] correspondent à des sommes fictives car la fusion des HRS n'avait pas encore eu lieu. </t>
  </si>
  <si>
    <t>Périmètre d'inclusion : activité opposable, non-résidents, centres hospitaliers, hors activité de rééducation, présence à minuit et hospitalisation de jour (ESMJ+PSA)</t>
  </si>
  <si>
    <t>Années</t>
  </si>
  <si>
    <t>Séjours</t>
  </si>
  <si>
    <t>Nbre</t>
  </si>
  <si>
    <t>% du total</t>
  </si>
  <si>
    <t>Journées</t>
  </si>
  <si>
    <t>Données séjours TOTAL</t>
  </si>
  <si>
    <t>Données journées TOTAL</t>
  </si>
  <si>
    <t>Tableau : Evolution des hospitalisations des non-résidents, par établissement, et part dans le total des hospitalisations, 2012-2022</t>
  </si>
  <si>
    <t>Référence : Carte sanitaire 2023</t>
  </si>
  <si>
    <t>Années de référence : 2012-2022</t>
  </si>
  <si>
    <t>2022 (p)</t>
  </si>
  <si>
    <t>Moy.
2012-16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</si>
</sst>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#,##0.0"/>
    <numFmt numFmtId="168" formatCode="&quot;[&quot;#,##0&quot;]&quot;;&quot;[-&quot;#,##0&quot;]&quot;"/>
    <numFmt numFmtId="169" formatCode="&quot;[&quot;0.0%&quot;]&quot;"/>
    <numFmt numFmtId="170" formatCode="&quot;[&quot;#,###&quot;]&quot;;&quot;[-&quot;#,###&quot;]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b/>
      <i/>
      <sz val="9"/>
      <color rgb="FFFFFFFF"/>
      <name val="HelveticaNeueLT Std"/>
      <family val="2"/>
    </font>
    <font>
      <b/>
      <sz val="11"/>
      <color rgb="FF000000"/>
      <name val="HelveticaNeueLT Std"/>
      <family val="2"/>
    </font>
    <font>
      <sz val="11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sz val="11"/>
      <name val="HelveticaNeueLT St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E0E0"/>
        <bgColor rgb="FF000000"/>
      </patternFill>
    </fill>
  </fills>
  <borders count="45">
    <border>
      <left/>
      <right/>
      <top/>
      <bottom/>
      <diagonal/>
    </border>
    <border>
      <left style="medium">
        <color rgb="FF95B3D7"/>
      </left>
      <right style="medium">
        <color rgb="FF8497B0"/>
      </right>
      <top style="medium">
        <color rgb="FF95B3D7"/>
      </top>
      <bottom style="medium">
        <color rgb="FF8497B0"/>
      </bottom>
      <diagonal/>
    </border>
    <border>
      <left/>
      <right/>
      <top style="medium">
        <color rgb="FF95B3D7"/>
      </top>
      <bottom style="medium">
        <color rgb="FF8497B0"/>
      </bottom>
      <diagonal/>
    </border>
    <border>
      <left/>
      <right style="medium">
        <color rgb="FF95B3D7"/>
      </right>
      <top style="medium">
        <color rgb="FF95B3D7"/>
      </top>
      <bottom style="medium">
        <color rgb="FF8497B0"/>
      </bottom>
      <diagonal/>
    </border>
    <border>
      <left style="medium">
        <color rgb="FF95B3D7"/>
      </left>
      <right style="medium">
        <color rgb="FF8497B0"/>
      </right>
      <top/>
      <bottom/>
      <diagonal/>
    </border>
    <border>
      <left/>
      <right style="medium">
        <color rgb="FF95B3D7"/>
      </right>
      <top/>
      <bottom/>
      <diagonal/>
    </border>
    <border>
      <left style="medium">
        <color rgb="FF95B3D7"/>
      </left>
      <right style="medium">
        <color rgb="FF8497B0"/>
      </right>
      <top style="medium">
        <color rgb="FF8497B0"/>
      </top>
      <bottom style="medium">
        <color rgb="FF95B3D7"/>
      </bottom>
      <diagonal/>
    </border>
    <border>
      <left/>
      <right/>
      <top style="medium">
        <color rgb="FF8497B0"/>
      </top>
      <bottom style="medium">
        <color rgb="FF95B3D7"/>
      </bottom>
      <diagonal/>
    </border>
    <border>
      <left/>
      <right style="medium">
        <color rgb="FF95B3D7"/>
      </right>
      <top style="medium">
        <color rgb="FF8497B0"/>
      </top>
      <bottom style="medium">
        <color rgb="FF95B3D7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theme="1"/>
      </top>
      <bottom style="thick">
        <color auto="1"/>
      </bottom>
      <diagonal/>
    </border>
    <border>
      <left/>
      <right/>
      <top style="dotted">
        <color theme="1"/>
      </top>
      <bottom style="thick">
        <color auto="1"/>
      </bottom>
      <diagonal/>
    </border>
    <border>
      <left/>
      <right/>
      <top style="thin">
        <color theme="1"/>
      </top>
      <bottom/>
      <diagonal/>
    </border>
    <border>
      <left/>
      <right style="thick">
        <color auto="1"/>
      </right>
      <top style="dotted">
        <color theme="1"/>
      </top>
      <bottom style="thin">
        <color theme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ck">
        <color auto="1"/>
      </right>
      <top style="dotted">
        <color theme="1"/>
      </top>
      <bottom style="thin">
        <color auto="1"/>
      </bottom>
      <diagonal/>
    </border>
    <border>
      <left/>
      <right/>
      <top style="dotted">
        <color theme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theme="1"/>
      </bottom>
      <diagonal/>
    </border>
    <border>
      <left/>
      <right/>
      <top style="dotted">
        <color auto="1"/>
      </top>
      <bottom style="thin">
        <color theme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theme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 style="dotted">
        <color theme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theme="1"/>
      </top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theme="1"/>
      </top>
      <bottom style="thick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6" fillId="0" borderId="0" xfId="0" applyFont="1" applyFill="1" applyBorder="1" applyAlignment="1"/>
    <xf numFmtId="0" fontId="6" fillId="0" borderId="1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5" fillId="0" borderId="0" xfId="0" applyFont="1" applyFill="1" applyBorder="1"/>
    <xf numFmtId="3" fontId="15" fillId="0" borderId="0" xfId="0" applyNumberFormat="1" applyFont="1" applyFill="1" applyBorder="1"/>
    <xf numFmtId="167" fontId="15" fillId="0" borderId="0" xfId="0" applyNumberFormat="1" applyFont="1" applyFill="1" applyBorder="1"/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4" fillId="6" borderId="15" xfId="0" applyFont="1" applyFill="1" applyBorder="1"/>
    <xf numFmtId="3" fontId="8" fillId="6" borderId="15" xfId="0" applyNumberFormat="1" applyFont="1" applyFill="1" applyBorder="1" applyAlignment="1">
      <alignment horizontal="right"/>
    </xf>
    <xf numFmtId="0" fontId="14" fillId="6" borderId="18" xfId="0" applyFont="1" applyFill="1" applyBorder="1"/>
    <xf numFmtId="164" fontId="8" fillId="6" borderId="18" xfId="7" applyNumberFormat="1" applyFont="1" applyFill="1" applyBorder="1" applyAlignment="1">
      <alignment horizontal="right"/>
    </xf>
    <xf numFmtId="0" fontId="14" fillId="6" borderId="0" xfId="0" applyFont="1" applyFill="1" applyBorder="1"/>
    <xf numFmtId="3" fontId="8" fillId="6" borderId="0" xfId="0" applyNumberFormat="1" applyFont="1" applyFill="1" applyBorder="1" applyAlignment="1">
      <alignment horizontal="right"/>
    </xf>
    <xf numFmtId="0" fontId="14" fillId="6" borderId="20" xfId="0" applyFont="1" applyFill="1" applyBorder="1"/>
    <xf numFmtId="164" fontId="8" fillId="6" borderId="20" xfId="0" applyNumberFormat="1" applyFont="1" applyFill="1" applyBorder="1" applyAlignment="1">
      <alignment horizontal="right"/>
    </xf>
    <xf numFmtId="0" fontId="14" fillId="0" borderId="18" xfId="0" applyFont="1" applyFill="1" applyBorder="1"/>
    <xf numFmtId="164" fontId="8" fillId="0" borderId="18" xfId="0" applyNumberFormat="1" applyFont="1" applyFill="1" applyBorder="1" applyAlignment="1">
      <alignment horizontal="right"/>
    </xf>
    <xf numFmtId="0" fontId="14" fillId="0" borderId="21" xfId="0" applyFont="1" applyFill="1" applyBorder="1"/>
    <xf numFmtId="3" fontId="8" fillId="0" borderId="21" xfId="0" applyNumberFormat="1" applyFont="1" applyFill="1" applyBorder="1" applyAlignment="1">
      <alignment horizontal="right"/>
    </xf>
    <xf numFmtId="0" fontId="14" fillId="0" borderId="23" xfId="0" applyFont="1" applyFill="1" applyBorder="1"/>
    <xf numFmtId="164" fontId="8" fillId="0" borderId="23" xfId="7" applyNumberFormat="1" applyFont="1" applyFill="1" applyBorder="1" applyAlignment="1">
      <alignment horizontal="right"/>
    </xf>
    <xf numFmtId="0" fontId="14" fillId="0" borderId="15" xfId="0" applyFont="1" applyFill="1" applyBorder="1"/>
    <xf numFmtId="3" fontId="8" fillId="0" borderId="15" xfId="0" applyNumberFormat="1" applyFont="1" applyFill="1" applyBorder="1" applyAlignment="1">
      <alignment horizontal="right"/>
    </xf>
    <xf numFmtId="164" fontId="8" fillId="6" borderId="18" xfId="0" applyNumberFormat="1" applyFont="1" applyFill="1" applyBorder="1" applyAlignment="1">
      <alignment horizontal="right"/>
    </xf>
    <xf numFmtId="0" fontId="14" fillId="6" borderId="25" xfId="0" applyFont="1" applyFill="1" applyBorder="1"/>
    <xf numFmtId="164" fontId="8" fillId="6" borderId="25" xfId="7" applyNumberFormat="1" applyFont="1" applyFill="1" applyBorder="1" applyAlignment="1">
      <alignment horizontal="right"/>
    </xf>
    <xf numFmtId="164" fontId="8" fillId="0" borderId="18" xfId="7" applyNumberFormat="1" applyFont="1" applyFill="1" applyBorder="1" applyAlignment="1">
      <alignment horizontal="right"/>
    </xf>
    <xf numFmtId="169" fontId="8" fillId="6" borderId="18" xfId="0" applyNumberFormat="1" applyFont="1" applyFill="1" applyBorder="1" applyAlignment="1">
      <alignment horizontal="right"/>
    </xf>
    <xf numFmtId="0" fontId="14" fillId="6" borderId="27" xfId="0" applyFont="1" applyFill="1" applyBorder="1"/>
    <xf numFmtId="164" fontId="8" fillId="6" borderId="27" xfId="7" applyNumberFormat="1" applyFont="1" applyFill="1" applyBorder="1" applyAlignment="1">
      <alignment horizontal="right"/>
    </xf>
    <xf numFmtId="169" fontId="8" fillId="6" borderId="27" xfId="7" applyNumberFormat="1" applyFont="1" applyFill="1" applyBorder="1" applyAlignment="1">
      <alignment horizontal="right"/>
    </xf>
    <xf numFmtId="169" fontId="8" fillId="0" borderId="18" xfId="0" applyNumberFormat="1" applyFont="1" applyFill="1" applyBorder="1" applyAlignment="1">
      <alignment horizontal="right"/>
    </xf>
    <xf numFmtId="0" fontId="14" fillId="0" borderId="27" xfId="0" applyFont="1" applyFill="1" applyBorder="1"/>
    <xf numFmtId="164" fontId="8" fillId="0" borderId="27" xfId="7" applyNumberFormat="1" applyFont="1" applyFill="1" applyBorder="1" applyAlignment="1">
      <alignment horizontal="right"/>
    </xf>
    <xf numFmtId="0" fontId="14" fillId="3" borderId="18" xfId="0" applyFont="1" applyFill="1" applyBorder="1"/>
    <xf numFmtId="164" fontId="8" fillId="3" borderId="18" xfId="0" applyNumberFormat="1" applyFont="1" applyFill="1" applyBorder="1" applyAlignment="1">
      <alignment horizontal="right"/>
    </xf>
    <xf numFmtId="169" fontId="8" fillId="3" borderId="18" xfId="0" applyNumberFormat="1" applyFont="1" applyFill="1" applyBorder="1" applyAlignment="1">
      <alignment horizontal="right"/>
    </xf>
    <xf numFmtId="0" fontId="14" fillId="2" borderId="15" xfId="0" applyFont="1" applyFill="1" applyBorder="1"/>
    <xf numFmtId="3" fontId="8" fillId="2" borderId="15" xfId="0" applyNumberFormat="1" applyFont="1" applyFill="1" applyBorder="1" applyAlignment="1">
      <alignment horizontal="right"/>
    </xf>
    <xf numFmtId="168" fontId="8" fillId="2" borderId="15" xfId="0" applyNumberFormat="1" applyFont="1" applyFill="1" applyBorder="1" applyAlignment="1">
      <alignment horizontal="right"/>
    </xf>
    <xf numFmtId="164" fontId="8" fillId="3" borderId="18" xfId="7" applyNumberFormat="1" applyFont="1" applyFill="1" applyBorder="1" applyAlignment="1">
      <alignment horizontal="right"/>
    </xf>
    <xf numFmtId="169" fontId="8" fillId="3" borderId="18" xfId="7" applyNumberFormat="1" applyFont="1" applyFill="1" applyBorder="1" applyAlignment="1">
      <alignment horizontal="right"/>
    </xf>
    <xf numFmtId="3" fontId="8" fillId="5" borderId="15" xfId="0" applyNumberFormat="1" applyFont="1" applyFill="1" applyBorder="1" applyAlignment="1">
      <alignment horizontal="right"/>
    </xf>
    <xf numFmtId="168" fontId="8" fillId="5" borderId="15" xfId="0" applyNumberFormat="1" applyFont="1" applyFill="1" applyBorder="1" applyAlignment="1">
      <alignment horizontal="right"/>
    </xf>
    <xf numFmtId="169" fontId="8" fillId="6" borderId="18" xfId="7" applyNumberFormat="1" applyFont="1" applyFill="1" applyBorder="1" applyAlignment="1">
      <alignment horizontal="right"/>
    </xf>
    <xf numFmtId="168" fontId="8" fillId="0" borderId="15" xfId="0" applyNumberFormat="1" applyFont="1" applyFill="1" applyBorder="1" applyAlignment="1">
      <alignment horizontal="right"/>
    </xf>
    <xf numFmtId="169" fontId="8" fillId="0" borderId="18" xfId="7" applyNumberFormat="1" applyFont="1" applyFill="1" applyBorder="1" applyAlignment="1">
      <alignment horizontal="right"/>
    </xf>
    <xf numFmtId="0" fontId="14" fillId="5" borderId="18" xfId="0" applyFont="1" applyFill="1" applyBorder="1"/>
    <xf numFmtId="164" fontId="8" fillId="5" borderId="18" xfId="0" applyNumberFormat="1" applyFont="1" applyFill="1" applyBorder="1" applyAlignment="1">
      <alignment horizontal="right"/>
    </xf>
    <xf numFmtId="169" fontId="8" fillId="5" borderId="18" xfId="0" applyNumberFormat="1" applyFont="1" applyFill="1" applyBorder="1" applyAlignment="1">
      <alignment horizontal="right"/>
    </xf>
    <xf numFmtId="0" fontId="14" fillId="5" borderId="21" xfId="0" applyFont="1" applyFill="1" applyBorder="1"/>
    <xf numFmtId="3" fontId="8" fillId="5" borderId="21" xfId="0" applyNumberFormat="1" applyFont="1" applyFill="1" applyBorder="1" applyAlignment="1">
      <alignment horizontal="right"/>
    </xf>
    <xf numFmtId="168" fontId="8" fillId="5" borderId="21" xfId="0" applyNumberFormat="1" applyFont="1" applyFill="1" applyBorder="1" applyAlignment="1">
      <alignment horizontal="right"/>
    </xf>
    <xf numFmtId="0" fontId="14" fillId="5" borderId="29" xfId="0" applyFont="1" applyFill="1" applyBorder="1"/>
    <xf numFmtId="164" fontId="8" fillId="5" borderId="29" xfId="7" applyNumberFormat="1" applyFont="1" applyFill="1" applyBorder="1" applyAlignment="1">
      <alignment horizontal="right"/>
    </xf>
    <xf numFmtId="169" fontId="8" fillId="5" borderId="29" xfId="7" applyNumberFormat="1" applyFont="1" applyFill="1" applyBorder="1" applyAlignment="1">
      <alignment horizontal="right"/>
    </xf>
    <xf numFmtId="0" fontId="14" fillId="5" borderId="15" xfId="0" applyFont="1" applyFill="1" applyBorder="1"/>
    <xf numFmtId="0" fontId="9" fillId="4" borderId="30" xfId="0" applyFont="1" applyFill="1" applyBorder="1" applyAlignment="1">
      <alignment horizontal="right" vertical="center"/>
    </xf>
    <xf numFmtId="3" fontId="13" fillId="0" borderId="31" xfId="0" applyNumberFormat="1" applyFont="1" applyFill="1" applyBorder="1" applyAlignment="1">
      <alignment horizontal="right"/>
    </xf>
    <xf numFmtId="164" fontId="13" fillId="0" borderId="17" xfId="7" applyNumberFormat="1" applyFont="1" applyFill="1" applyBorder="1" applyAlignment="1">
      <alignment horizontal="right"/>
    </xf>
    <xf numFmtId="164" fontId="13" fillId="0" borderId="17" xfId="0" applyNumberFormat="1" applyFont="1" applyFill="1" applyBorder="1" applyAlignment="1">
      <alignment horizontal="right"/>
    </xf>
    <xf numFmtId="3" fontId="13" fillId="5" borderId="31" xfId="0" applyNumberFormat="1" applyFont="1" applyFill="1" applyBorder="1" applyAlignment="1">
      <alignment horizontal="right"/>
    </xf>
    <xf numFmtId="164" fontId="13" fillId="5" borderId="28" xfId="7" applyNumberFormat="1" applyFont="1" applyFill="1" applyBorder="1" applyAlignment="1">
      <alignment horizontal="right"/>
    </xf>
    <xf numFmtId="3" fontId="13" fillId="5" borderId="32" xfId="0" applyNumberFormat="1" applyFont="1" applyFill="1" applyBorder="1" applyAlignment="1">
      <alignment horizontal="right"/>
    </xf>
    <xf numFmtId="164" fontId="13" fillId="5" borderId="17" xfId="0" applyNumberFormat="1" applyFont="1" applyFill="1" applyBorder="1" applyAlignment="1">
      <alignment horizontal="right"/>
    </xf>
    <xf numFmtId="3" fontId="13" fillId="6" borderId="31" xfId="0" applyNumberFormat="1" applyFont="1" applyFill="1" applyBorder="1" applyAlignment="1">
      <alignment horizontal="right"/>
    </xf>
    <xf numFmtId="164" fontId="13" fillId="6" borderId="17" xfId="7" applyNumberFormat="1" applyFont="1" applyFill="1" applyBorder="1" applyAlignment="1">
      <alignment horizontal="right"/>
    </xf>
    <xf numFmtId="164" fontId="13" fillId="6" borderId="17" xfId="0" applyNumberFormat="1" applyFont="1" applyFill="1" applyBorder="1" applyAlignment="1">
      <alignment horizontal="right"/>
    </xf>
    <xf numFmtId="164" fontId="13" fillId="6" borderId="26" xfId="7" applyNumberFormat="1" applyFont="1" applyFill="1" applyBorder="1" applyAlignment="1">
      <alignment horizontal="right"/>
    </xf>
    <xf numFmtId="164" fontId="13" fillId="0" borderId="26" xfId="7" applyNumberFormat="1" applyFont="1" applyFill="1" applyBorder="1" applyAlignment="1">
      <alignment horizontal="right"/>
    </xf>
    <xf numFmtId="164" fontId="13" fillId="6" borderId="33" xfId="7" applyNumberFormat="1" applyFont="1" applyFill="1" applyBorder="1" applyAlignment="1">
      <alignment horizontal="right"/>
    </xf>
    <xf numFmtId="164" fontId="13" fillId="0" borderId="22" xfId="7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right"/>
    </xf>
    <xf numFmtId="3" fontId="13" fillId="6" borderId="34" xfId="0" applyNumberFormat="1" applyFont="1" applyFill="1" applyBorder="1" applyAlignment="1">
      <alignment horizontal="right"/>
    </xf>
    <xf numFmtId="164" fontId="13" fillId="6" borderId="19" xfId="0" applyNumberFormat="1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/>
    </xf>
    <xf numFmtId="164" fontId="8" fillId="0" borderId="37" xfId="7" applyNumberFormat="1" applyFont="1" applyFill="1" applyBorder="1" applyAlignment="1">
      <alignment horizontal="right"/>
    </xf>
    <xf numFmtId="164" fontId="8" fillId="0" borderId="37" xfId="0" applyNumberFormat="1" applyFont="1" applyFill="1" applyBorder="1" applyAlignment="1">
      <alignment horizontal="right"/>
    </xf>
    <xf numFmtId="3" fontId="8" fillId="5" borderId="36" xfId="0" applyNumberFormat="1" applyFont="1" applyFill="1" applyBorder="1" applyAlignment="1">
      <alignment horizontal="right"/>
    </xf>
    <xf numFmtId="164" fontId="8" fillId="5" borderId="38" xfId="7" applyNumberFormat="1" applyFont="1" applyFill="1" applyBorder="1" applyAlignment="1">
      <alignment horizontal="right"/>
    </xf>
    <xf numFmtId="3" fontId="8" fillId="5" borderId="39" xfId="0" applyNumberFormat="1" applyFont="1" applyFill="1" applyBorder="1" applyAlignment="1">
      <alignment horizontal="right"/>
    </xf>
    <xf numFmtId="164" fontId="8" fillId="5" borderId="37" xfId="0" applyNumberFormat="1" applyFont="1" applyFill="1" applyBorder="1" applyAlignment="1">
      <alignment horizontal="right"/>
    </xf>
    <xf numFmtId="164" fontId="8" fillId="6" borderId="37" xfId="7" applyNumberFormat="1" applyFont="1" applyFill="1" applyBorder="1" applyAlignment="1">
      <alignment horizontal="right"/>
    </xf>
    <xf numFmtId="164" fontId="8" fillId="6" borderId="37" xfId="0" applyNumberFormat="1" applyFont="1" applyFill="1" applyBorder="1" applyAlignment="1">
      <alignment horizontal="right"/>
    </xf>
    <xf numFmtId="3" fontId="8" fillId="2" borderId="36" xfId="0" applyNumberFormat="1" applyFont="1" applyFill="1" applyBorder="1" applyAlignment="1">
      <alignment horizontal="right"/>
    </xf>
    <xf numFmtId="164" fontId="8" fillId="3" borderId="37" xfId="7" applyNumberFormat="1" applyFont="1" applyFill="1" applyBorder="1" applyAlignment="1">
      <alignment horizontal="right"/>
    </xf>
    <xf numFmtId="164" fontId="8" fillId="3" borderId="37" xfId="0" applyNumberFormat="1" applyFont="1" applyFill="1" applyBorder="1" applyAlignment="1">
      <alignment horizontal="right"/>
    </xf>
    <xf numFmtId="164" fontId="8" fillId="6" borderId="40" xfId="7" applyNumberFormat="1" applyFont="1" applyFill="1" applyBorder="1" applyAlignment="1">
      <alignment horizontal="right"/>
    </xf>
    <xf numFmtId="164" fontId="8" fillId="0" borderId="40" xfId="7" applyNumberFormat="1" applyFont="1" applyFill="1" applyBorder="1" applyAlignment="1">
      <alignment horizontal="right"/>
    </xf>
    <xf numFmtId="3" fontId="8" fillId="6" borderId="36" xfId="0" applyNumberFormat="1" applyFont="1" applyFill="1" applyBorder="1" applyAlignment="1">
      <alignment horizontal="right"/>
    </xf>
    <xf numFmtId="164" fontId="8" fillId="6" borderId="41" xfId="7" applyNumberFormat="1" applyFont="1" applyFill="1" applyBorder="1" applyAlignment="1">
      <alignment horizontal="right"/>
    </xf>
    <xf numFmtId="164" fontId="8" fillId="0" borderId="42" xfId="7" applyNumberFormat="1" applyFont="1" applyFill="1" applyBorder="1" applyAlignment="1">
      <alignment horizontal="right"/>
    </xf>
    <xf numFmtId="3" fontId="8" fillId="0" borderId="39" xfId="0" applyNumberFormat="1" applyFont="1" applyFill="1" applyBorder="1" applyAlignment="1">
      <alignment horizontal="right"/>
    </xf>
    <xf numFmtId="3" fontId="8" fillId="6" borderId="43" xfId="0" applyNumberFormat="1" applyFont="1" applyFill="1" applyBorder="1" applyAlignment="1">
      <alignment horizontal="right"/>
    </xf>
    <xf numFmtId="164" fontId="8" fillId="6" borderId="44" xfId="0" applyNumberFormat="1" applyFont="1" applyFill="1" applyBorder="1" applyAlignment="1">
      <alignment horizontal="right"/>
    </xf>
    <xf numFmtId="170" fontId="8" fillId="6" borderId="15" xfId="0" applyNumberFormat="1" applyFont="1" applyFill="1" applyBorder="1" applyAlignment="1">
      <alignment horizontal="right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3" fillId="6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" xfId="7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0E0E0"/>
      <color rgb="FFB2B4B2"/>
      <color rgb="FF009696"/>
      <color rgb="FFD5DCE4"/>
      <color rgb="FF95B3D7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87"/>
  <sheetViews>
    <sheetView showGridLines="0" tabSelected="1" topLeftCell="A40" zoomScale="90" zoomScaleNormal="90" workbookViewId="0">
      <selection activeCell="B11" sqref="B11:L59"/>
    </sheetView>
  </sheetViews>
  <sheetFormatPr defaultColWidth="9.26953125" defaultRowHeight="14"/>
  <cols>
    <col min="1" max="2" width="9.26953125" style="2"/>
    <col min="3" max="3" width="20.7265625" style="2" customWidth="1"/>
    <col min="4" max="8" width="8.7265625" style="2" customWidth="1"/>
    <col min="9" max="16384" width="9.26953125" style="2"/>
  </cols>
  <sheetData>
    <row r="2" spans="2:13">
      <c r="B2" s="1" t="s">
        <v>21</v>
      </c>
    </row>
    <row r="3" spans="2:13">
      <c r="B3" s="3"/>
    </row>
    <row r="4" spans="2:13">
      <c r="B4" s="3" t="s">
        <v>22</v>
      </c>
    </row>
    <row r="5" spans="2:13">
      <c r="B5" s="4" t="s">
        <v>10</v>
      </c>
    </row>
    <row r="6" spans="2:13">
      <c r="B6" s="3" t="s">
        <v>23</v>
      </c>
    </row>
    <row r="7" spans="2:13">
      <c r="B7" s="3" t="s">
        <v>13</v>
      </c>
    </row>
    <row r="8" spans="2:13">
      <c r="B8" s="3" t="s">
        <v>11</v>
      </c>
    </row>
    <row r="9" spans="2:13">
      <c r="B9" s="3" t="s">
        <v>12</v>
      </c>
    </row>
    <row r="10" spans="2:13" ht="14.5" thickBot="1"/>
    <row r="11" spans="2:13" ht="14.5" thickTop="1">
      <c r="B11" s="22" t="s">
        <v>14</v>
      </c>
      <c r="C11" s="131" t="s">
        <v>1</v>
      </c>
      <c r="D11" s="131"/>
      <c r="E11" s="23" t="s">
        <v>2</v>
      </c>
      <c r="F11" s="23" t="s">
        <v>3</v>
      </c>
      <c r="G11" s="23" t="s">
        <v>4</v>
      </c>
      <c r="H11" s="23" t="s">
        <v>5</v>
      </c>
      <c r="I11" s="24" t="s">
        <v>7</v>
      </c>
      <c r="J11" s="24" t="s">
        <v>8</v>
      </c>
      <c r="K11" s="93" t="s">
        <v>9</v>
      </c>
      <c r="L11" s="75" t="s">
        <v>0</v>
      </c>
      <c r="M11" s="5"/>
    </row>
    <row r="12" spans="2:13" hidden="1">
      <c r="B12" s="124">
        <v>2012</v>
      </c>
      <c r="C12" s="127" t="s">
        <v>15</v>
      </c>
      <c r="D12" s="39" t="s">
        <v>16</v>
      </c>
      <c r="E12" s="40">
        <v>472</v>
      </c>
      <c r="F12" s="40">
        <v>1974</v>
      </c>
      <c r="G12" s="40">
        <v>2177</v>
      </c>
      <c r="H12" s="63">
        <v>2458</v>
      </c>
      <c r="I12" s="40">
        <v>1866</v>
      </c>
      <c r="J12" s="40">
        <v>430</v>
      </c>
      <c r="K12" s="94">
        <v>162</v>
      </c>
      <c r="L12" s="76">
        <f>SUM(E12+F12+G12+I12+J12+K12)</f>
        <v>7081</v>
      </c>
      <c r="M12" s="19"/>
    </row>
    <row r="13" spans="2:13" hidden="1">
      <c r="B13" s="125"/>
      <c r="C13" s="128"/>
      <c r="D13" s="33" t="s">
        <v>17</v>
      </c>
      <c r="E13" s="44">
        <f>E12/C66</f>
        <v>2.5524551157257193E-2</v>
      </c>
      <c r="F13" s="44">
        <f>F12/C67</f>
        <v>6.9071696000559846E-2</v>
      </c>
      <c r="G13" s="44">
        <f>G12/C68</f>
        <v>6.6574923547400605E-2</v>
      </c>
      <c r="H13" s="64">
        <f>H12/C69</f>
        <v>5.4885673454805287E-2</v>
      </c>
      <c r="I13" s="44">
        <f>I12/C70</f>
        <v>7.4310063318864236E-2</v>
      </c>
      <c r="J13" s="44">
        <f>J12/C71</f>
        <v>2.6856536131409654E-2</v>
      </c>
      <c r="K13" s="95">
        <f>K12/C72</f>
        <v>4.4238121245221189E-2</v>
      </c>
      <c r="L13" s="77">
        <f>L12/C73</f>
        <v>5.6850387379069486E-2</v>
      </c>
      <c r="M13" s="19"/>
    </row>
    <row r="14" spans="2:13" hidden="1">
      <c r="B14" s="125"/>
      <c r="C14" s="127" t="s">
        <v>18</v>
      </c>
      <c r="D14" s="39" t="s">
        <v>16</v>
      </c>
      <c r="E14" s="40">
        <v>1714</v>
      </c>
      <c r="F14" s="40">
        <v>9100</v>
      </c>
      <c r="G14" s="40">
        <v>7917</v>
      </c>
      <c r="H14" s="63">
        <v>8422</v>
      </c>
      <c r="I14" s="40">
        <v>6085</v>
      </c>
      <c r="J14" s="40">
        <v>1936</v>
      </c>
      <c r="K14" s="94">
        <v>401</v>
      </c>
      <c r="L14" s="76">
        <f>SUM(E14+F14+G14+I14+J14+K14)</f>
        <v>27153</v>
      </c>
      <c r="M14" s="19"/>
    </row>
    <row r="15" spans="2:13" hidden="1">
      <c r="B15" s="126"/>
      <c r="C15" s="130"/>
      <c r="D15" s="33" t="s">
        <v>17</v>
      </c>
      <c r="E15" s="34">
        <f>E14/C79</f>
        <v>1.7068483055995381E-2</v>
      </c>
      <c r="F15" s="34">
        <f>F14/C80</f>
        <v>5.7339449541284407E-2</v>
      </c>
      <c r="G15" s="34">
        <f>G14/C81</f>
        <v>4.7916187524965806E-2</v>
      </c>
      <c r="H15" s="49">
        <f>H14/C82</f>
        <v>3.8642422240269425E-2</v>
      </c>
      <c r="I15" s="34">
        <f>I14/C83</f>
        <v>4.8756450113778403E-2</v>
      </c>
      <c r="J15" s="34">
        <f>J14/C84</f>
        <v>2.8212526594969544E-2</v>
      </c>
      <c r="K15" s="96">
        <f>K14/C85</f>
        <v>1.6353329798947842E-2</v>
      </c>
      <c r="L15" s="78">
        <f>L14/C86</f>
        <v>4.2274901291616325E-2</v>
      </c>
      <c r="M15" s="19"/>
    </row>
    <row r="16" spans="2:13" hidden="1">
      <c r="B16" s="136">
        <v>2013</v>
      </c>
      <c r="C16" s="132" t="s">
        <v>15</v>
      </c>
      <c r="D16" s="74" t="s">
        <v>16</v>
      </c>
      <c r="E16" s="60">
        <v>423</v>
      </c>
      <c r="F16" s="60">
        <v>2137</v>
      </c>
      <c r="G16" s="60">
        <v>2529</v>
      </c>
      <c r="H16" s="61">
        <v>2690</v>
      </c>
      <c r="I16" s="60">
        <v>1999</v>
      </c>
      <c r="J16" s="60">
        <v>477</v>
      </c>
      <c r="K16" s="97">
        <v>214</v>
      </c>
      <c r="L16" s="79">
        <f>SUM(E16+F16+G16+I16+J16+K16)</f>
        <v>7779</v>
      </c>
      <c r="M16" s="19"/>
    </row>
    <row r="17" spans="2:13" hidden="1">
      <c r="B17" s="137"/>
      <c r="C17" s="133"/>
      <c r="D17" s="71" t="s">
        <v>17</v>
      </c>
      <c r="E17" s="72">
        <f>E16/D66</f>
        <v>2.2409408773045137E-2</v>
      </c>
      <c r="F17" s="72">
        <f>F16/D67</f>
        <v>7.2556276100906522E-2</v>
      </c>
      <c r="G17" s="72">
        <f>G16/D68</f>
        <v>7.4915575567272949E-2</v>
      </c>
      <c r="H17" s="73">
        <f>H16/D69</f>
        <v>6.0048663973033906E-2</v>
      </c>
      <c r="I17" s="72">
        <f>I16/D70</f>
        <v>7.9771738696675851E-2</v>
      </c>
      <c r="J17" s="72">
        <f>J16/D71</f>
        <v>2.9924717691342535E-2</v>
      </c>
      <c r="K17" s="98">
        <f>K16/D72</f>
        <v>5.6345444971037391E-2</v>
      </c>
      <c r="L17" s="80">
        <f>L16/D73</f>
        <v>6.130796633145235E-2</v>
      </c>
      <c r="M17" s="19"/>
    </row>
    <row r="18" spans="2:13" hidden="1">
      <c r="B18" s="137"/>
      <c r="C18" s="134" t="s">
        <v>18</v>
      </c>
      <c r="D18" s="68" t="s">
        <v>16</v>
      </c>
      <c r="E18" s="69">
        <v>2263</v>
      </c>
      <c r="F18" s="69">
        <v>10373</v>
      </c>
      <c r="G18" s="69">
        <v>9142</v>
      </c>
      <c r="H18" s="70">
        <v>8677</v>
      </c>
      <c r="I18" s="69">
        <v>6568</v>
      </c>
      <c r="J18" s="69">
        <v>1422</v>
      </c>
      <c r="K18" s="99">
        <v>687</v>
      </c>
      <c r="L18" s="81">
        <f>SUM(E18+F18+G18+I18+J18+K18)</f>
        <v>30455</v>
      </c>
      <c r="M18" s="19"/>
    </row>
    <row r="19" spans="2:13" hidden="1">
      <c r="B19" s="138"/>
      <c r="C19" s="135"/>
      <c r="D19" s="65" t="s">
        <v>17</v>
      </c>
      <c r="E19" s="66">
        <f>E18/D79</f>
        <v>2.2487429695729078E-2</v>
      </c>
      <c r="F19" s="66">
        <f>F18/D80</f>
        <v>6.4910765687967761E-2</v>
      </c>
      <c r="G19" s="66">
        <f>G18/D81</f>
        <v>5.4826560475939166E-2</v>
      </c>
      <c r="H19" s="67">
        <f>H18/D82</f>
        <v>4.2078259646672583E-2</v>
      </c>
      <c r="I19" s="66">
        <f>I18/D83</f>
        <v>5.5024965651285146E-2</v>
      </c>
      <c r="J19" s="66">
        <f>J18/D84</f>
        <v>2.2012724655180421E-2</v>
      </c>
      <c r="K19" s="100">
        <f>K18/D85</f>
        <v>3.087918015102481E-2</v>
      </c>
      <c r="L19" s="82">
        <f>L18/D86</f>
        <v>4.8082312245320044E-2</v>
      </c>
      <c r="M19" s="19"/>
    </row>
    <row r="20" spans="2:13" hidden="1">
      <c r="B20" s="124">
        <v>2014</v>
      </c>
      <c r="C20" s="127" t="s">
        <v>15</v>
      </c>
      <c r="D20" s="39" t="s">
        <v>16</v>
      </c>
      <c r="E20" s="40">
        <v>447</v>
      </c>
      <c r="F20" s="40">
        <v>2111</v>
      </c>
      <c r="G20" s="40">
        <v>2682</v>
      </c>
      <c r="H20" s="63">
        <v>2872</v>
      </c>
      <c r="I20" s="40">
        <v>2132</v>
      </c>
      <c r="J20" s="40">
        <v>534</v>
      </c>
      <c r="K20" s="94">
        <v>206</v>
      </c>
      <c r="L20" s="76">
        <f>SUM(E20+F20+G20+I20+J20+K20)</f>
        <v>8112</v>
      </c>
      <c r="M20" s="19"/>
    </row>
    <row r="21" spans="2:13" hidden="1">
      <c r="B21" s="125"/>
      <c r="C21" s="128"/>
      <c r="D21" s="33" t="s">
        <v>17</v>
      </c>
      <c r="E21" s="44">
        <f>E20/E66</f>
        <v>2.3975541729242652E-2</v>
      </c>
      <c r="F21" s="44">
        <f>F20/E67</f>
        <v>7.0401867600466905E-2</v>
      </c>
      <c r="G21" s="44">
        <f>G20/E68</f>
        <v>7.7628874931257058E-2</v>
      </c>
      <c r="H21" s="64">
        <f>H20/E69</f>
        <v>6.1299410910953644E-2</v>
      </c>
      <c r="I21" s="44">
        <f>I20/E70</f>
        <v>8.2960426475738355E-2</v>
      </c>
      <c r="J21" s="44">
        <f>J20/E71</f>
        <v>3.0610490111779881E-2</v>
      </c>
      <c r="K21" s="95">
        <f>K20/E72</f>
        <v>5.5555555555555552E-2</v>
      </c>
      <c r="L21" s="77">
        <f>L20/E73</f>
        <v>6.2385603322310239E-2</v>
      </c>
      <c r="M21" s="19"/>
    </row>
    <row r="22" spans="2:13" hidden="1">
      <c r="B22" s="125"/>
      <c r="C22" s="127" t="s">
        <v>18</v>
      </c>
      <c r="D22" s="39" t="s">
        <v>16</v>
      </c>
      <c r="E22" s="40">
        <v>1909</v>
      </c>
      <c r="F22" s="40">
        <v>10263</v>
      </c>
      <c r="G22" s="40">
        <v>9121</v>
      </c>
      <c r="H22" s="63">
        <v>8468</v>
      </c>
      <c r="I22" s="40">
        <v>6501</v>
      </c>
      <c r="J22" s="40">
        <v>1497</v>
      </c>
      <c r="K22" s="94">
        <v>470</v>
      </c>
      <c r="L22" s="76">
        <f>SUM(E22+F22+G22+I22+J22+K22)</f>
        <v>29761</v>
      </c>
      <c r="M22" s="19"/>
    </row>
    <row r="23" spans="2:13" hidden="1">
      <c r="B23" s="126"/>
      <c r="C23" s="130"/>
      <c r="D23" s="33" t="s">
        <v>17</v>
      </c>
      <c r="E23" s="34">
        <f>E22/E79</f>
        <v>1.9220507244188036E-2</v>
      </c>
      <c r="F23" s="34">
        <f>F22/E80</f>
        <v>6.4885882278561041E-2</v>
      </c>
      <c r="G23" s="34">
        <f>G22/E81</f>
        <v>5.4841386276726231E-2</v>
      </c>
      <c r="H23" s="49">
        <f>H22/E82</f>
        <v>4.0637102231009546E-2</v>
      </c>
      <c r="I23" s="34">
        <f>I22/E83</f>
        <v>5.5082017216837253E-2</v>
      </c>
      <c r="J23" s="34">
        <f>J22/E84</f>
        <v>2.3230551977778121E-2</v>
      </c>
      <c r="K23" s="96">
        <f>K22/E85</f>
        <v>1.8135514739929002E-2</v>
      </c>
      <c r="L23" s="78">
        <f>L22/E86</f>
        <v>4.7076186197776614E-2</v>
      </c>
      <c r="M23" s="19"/>
    </row>
    <row r="24" spans="2:13" hidden="1">
      <c r="B24" s="115">
        <v>2015</v>
      </c>
      <c r="C24" s="118" t="s">
        <v>15</v>
      </c>
      <c r="D24" s="25" t="s">
        <v>16</v>
      </c>
      <c r="E24" s="60">
        <v>452</v>
      </c>
      <c r="F24" s="60">
        <v>2235</v>
      </c>
      <c r="G24" s="60">
        <v>2932</v>
      </c>
      <c r="H24" s="61">
        <v>2837</v>
      </c>
      <c r="I24" s="60">
        <v>2107</v>
      </c>
      <c r="J24" s="60">
        <v>539</v>
      </c>
      <c r="K24" s="97">
        <v>191</v>
      </c>
      <c r="L24" s="83">
        <f>SUM(E24+F24+G24+I24+J24+K24)</f>
        <v>8456</v>
      </c>
      <c r="M24" s="19"/>
    </row>
    <row r="25" spans="2:13" hidden="1">
      <c r="B25" s="116"/>
      <c r="C25" s="120"/>
      <c r="D25" s="27" t="s">
        <v>17</v>
      </c>
      <c r="E25" s="28">
        <f>E24/F66</f>
        <v>2.4382349768044018E-2</v>
      </c>
      <c r="F25" s="28">
        <f>F24/F67</f>
        <v>7.3012969194080554E-2</v>
      </c>
      <c r="G25" s="28">
        <f>G24/F68</f>
        <v>8.4144066580571095E-2</v>
      </c>
      <c r="H25" s="62">
        <f>H24/F69</f>
        <v>6.0873296856560455E-2</v>
      </c>
      <c r="I25" s="28">
        <f>I24/F70</f>
        <v>8.1568657814254195E-2</v>
      </c>
      <c r="J25" s="28">
        <f>J24/F71</f>
        <v>3.1025153974558222E-2</v>
      </c>
      <c r="K25" s="101">
        <f>K24/F72</f>
        <v>5.6159952955013234E-2</v>
      </c>
      <c r="L25" s="84">
        <f>L24/F73</f>
        <v>6.4747815833199329E-2</v>
      </c>
      <c r="M25" s="19"/>
    </row>
    <row r="26" spans="2:13" hidden="1">
      <c r="B26" s="116"/>
      <c r="C26" s="118" t="s">
        <v>18</v>
      </c>
      <c r="D26" s="25" t="s">
        <v>16</v>
      </c>
      <c r="E26" s="60">
        <v>1716</v>
      </c>
      <c r="F26" s="60">
        <v>9137</v>
      </c>
      <c r="G26" s="60">
        <v>10200</v>
      </c>
      <c r="H26" s="61">
        <v>9092</v>
      </c>
      <c r="I26" s="60">
        <v>6836</v>
      </c>
      <c r="J26" s="60">
        <v>1813</v>
      </c>
      <c r="K26" s="97">
        <v>443</v>
      </c>
      <c r="L26" s="83">
        <f>SUM(E26+F26+G26+I26+J26+K26)</f>
        <v>30145</v>
      </c>
      <c r="M26" s="19"/>
    </row>
    <row r="27" spans="2:13" hidden="1">
      <c r="B27" s="123"/>
      <c r="C27" s="119"/>
      <c r="D27" s="27" t="s">
        <v>17</v>
      </c>
      <c r="E27" s="41">
        <f>E26/F79</f>
        <v>1.7369300065792802E-2</v>
      </c>
      <c r="F27" s="41">
        <f>F26/F80</f>
        <v>5.6750142853593699E-2</v>
      </c>
      <c r="G27" s="41">
        <f>G26/F81</f>
        <v>5.9906968002631206E-2</v>
      </c>
      <c r="H27" s="45">
        <f>H26/F82</f>
        <v>4.3953706478965841E-2</v>
      </c>
      <c r="I27" s="41">
        <f>I26/F83</f>
        <v>5.7081781592878973E-2</v>
      </c>
      <c r="J27" s="41">
        <f>J26/F84</f>
        <v>2.9887899769205407E-2</v>
      </c>
      <c r="K27" s="102">
        <f>K26/F85</f>
        <v>1.6757451959449235E-2</v>
      </c>
      <c r="L27" s="85">
        <f>L26/F86</f>
        <v>4.7329557854477115E-2</v>
      </c>
      <c r="M27" s="19"/>
    </row>
    <row r="28" spans="2:13" hidden="1">
      <c r="B28" s="124">
        <v>2016</v>
      </c>
      <c r="C28" s="127" t="s">
        <v>15</v>
      </c>
      <c r="D28" s="55" t="s">
        <v>16</v>
      </c>
      <c r="E28" s="56">
        <v>534</v>
      </c>
      <c r="F28" s="56">
        <v>2558</v>
      </c>
      <c r="G28" s="56">
        <v>3099</v>
      </c>
      <c r="H28" s="57">
        <v>2696</v>
      </c>
      <c r="I28" s="56">
        <v>2120</v>
      </c>
      <c r="J28" s="56">
        <v>463</v>
      </c>
      <c r="K28" s="103">
        <v>113</v>
      </c>
      <c r="L28" s="76">
        <f>SUM(E28+F28+G28+I28+J28+K28)</f>
        <v>8887</v>
      </c>
      <c r="M28" s="19"/>
    </row>
    <row r="29" spans="2:13" hidden="1">
      <c r="B29" s="125"/>
      <c r="C29" s="128"/>
      <c r="D29" s="52" t="s">
        <v>17</v>
      </c>
      <c r="E29" s="58">
        <f>E28/G66</f>
        <v>2.7618308766485647E-2</v>
      </c>
      <c r="F29" s="58">
        <f>F28/G67</f>
        <v>7.8071112467572104E-2</v>
      </c>
      <c r="G29" s="58">
        <f>G28/G68</f>
        <v>8.8809284997850693E-2</v>
      </c>
      <c r="H29" s="59">
        <f>H28/G69</f>
        <v>5.8571769971105171E-2</v>
      </c>
      <c r="I29" s="58">
        <f>I28/G70</f>
        <v>7.8171091445427734E-2</v>
      </c>
      <c r="J29" s="58">
        <f>J28/G71</f>
        <v>2.9344657117505387E-2</v>
      </c>
      <c r="K29" s="104">
        <f>K28/G72</f>
        <v>3.6090705844778026E-2</v>
      </c>
      <c r="L29" s="77">
        <f>L28/G73</f>
        <v>6.6807493384652389E-2</v>
      </c>
      <c r="M29" s="19"/>
    </row>
    <row r="30" spans="2:13" hidden="1">
      <c r="B30" s="125"/>
      <c r="C30" s="127" t="s">
        <v>18</v>
      </c>
      <c r="D30" s="55" t="s">
        <v>16</v>
      </c>
      <c r="E30" s="56">
        <v>2323</v>
      </c>
      <c r="F30" s="56">
        <v>10322</v>
      </c>
      <c r="G30" s="56">
        <v>11200</v>
      </c>
      <c r="H30" s="57">
        <v>8892</v>
      </c>
      <c r="I30" s="56">
        <v>6999</v>
      </c>
      <c r="J30" s="56">
        <v>1563</v>
      </c>
      <c r="K30" s="103">
        <v>330</v>
      </c>
      <c r="L30" s="76">
        <f>SUM(E30+F30+G30+I30+J30+K30)</f>
        <v>32737</v>
      </c>
      <c r="M30" s="19"/>
    </row>
    <row r="31" spans="2:13" hidden="1">
      <c r="B31" s="126"/>
      <c r="C31" s="130"/>
      <c r="D31" s="52" t="s">
        <v>17</v>
      </c>
      <c r="E31" s="53">
        <f>E30/G79</f>
        <v>2.2335464641123022E-2</v>
      </c>
      <c r="F31" s="53">
        <f>F30/G80</f>
        <v>6.1019153464175926E-2</v>
      </c>
      <c r="G31" s="53">
        <f>G30/G81</f>
        <v>6.5448468096793611E-2</v>
      </c>
      <c r="H31" s="54">
        <f>H30/G82</f>
        <v>4.4403607418578406E-2</v>
      </c>
      <c r="I31" s="53">
        <f>I30/G83</f>
        <v>5.8784992566835489E-2</v>
      </c>
      <c r="J31" s="53">
        <f>J30/G84</f>
        <v>2.8211468693031063E-2</v>
      </c>
      <c r="K31" s="105">
        <f>K30/G85</f>
        <v>1.2795657231485071E-2</v>
      </c>
      <c r="L31" s="78">
        <f>L30/G86</f>
        <v>5.0790789175636807E-2</v>
      </c>
      <c r="M31" s="19"/>
    </row>
    <row r="32" spans="2:13" ht="14.5" customHeight="1">
      <c r="B32" s="115" t="s">
        <v>25</v>
      </c>
      <c r="C32" s="118" t="s">
        <v>15</v>
      </c>
      <c r="D32" s="25" t="s">
        <v>16</v>
      </c>
      <c r="E32" s="26">
        <f t="shared" ref="E32:K32" si="0">AVERAGE(E12,E16,E20,E24,E28)</f>
        <v>465.6</v>
      </c>
      <c r="F32" s="26">
        <f t="shared" si="0"/>
        <v>2203</v>
      </c>
      <c r="G32" s="26">
        <f t="shared" si="0"/>
        <v>2683.8</v>
      </c>
      <c r="H32" s="114">
        <f t="shared" si="0"/>
        <v>2710.6</v>
      </c>
      <c r="I32" s="26">
        <f t="shared" si="0"/>
        <v>2044.8</v>
      </c>
      <c r="J32" s="26">
        <f t="shared" si="0"/>
        <v>488.6</v>
      </c>
      <c r="K32" s="108">
        <f t="shared" si="0"/>
        <v>177.2</v>
      </c>
      <c r="L32" s="83">
        <f>SUM(E32+F32+G32+I32+J32+K32)</f>
        <v>8063</v>
      </c>
      <c r="M32" s="20"/>
    </row>
    <row r="33" spans="2:13">
      <c r="B33" s="116"/>
      <c r="C33" s="120"/>
      <c r="D33" s="46" t="s">
        <v>17</v>
      </c>
      <c r="E33" s="47">
        <f>E32/(AVERAGE(C66:G66))</f>
        <v>2.4796293337593867E-2</v>
      </c>
      <c r="F33" s="47">
        <f>F32/(AVERAGE(C67:G67))</f>
        <v>7.2757657223253391E-2</v>
      </c>
      <c r="G33" s="47">
        <f>G32/(AVERAGE(C68:G68))</f>
        <v>7.858996058495904E-2</v>
      </c>
      <c r="H33" s="48">
        <f>H32/(AVERAGE(C69:G69))</f>
        <v>5.916609550917417E-2</v>
      </c>
      <c r="I33" s="47">
        <f>I32/(AVERAGE(C70:G70))</f>
        <v>7.936655798789008E-2</v>
      </c>
      <c r="J33" s="47">
        <f>J32/(AVERAGE(C71:G71))</f>
        <v>2.9595260881679526E-2</v>
      </c>
      <c r="K33" s="106">
        <f>K32/(AVERAGE(C72:G72))</f>
        <v>5.005649717514124E-2</v>
      </c>
      <c r="L33" s="86">
        <f>L32/(AVERAGE(C73:G73))</f>
        <v>6.2494961958914387E-2</v>
      </c>
      <c r="M33" s="19"/>
    </row>
    <row r="34" spans="2:13">
      <c r="B34" s="116"/>
      <c r="C34" s="118" t="s">
        <v>18</v>
      </c>
      <c r="D34" s="25" t="s">
        <v>16</v>
      </c>
      <c r="E34" s="26">
        <f>AVERAGE(E14,E18,E22,E26,E30)</f>
        <v>1985</v>
      </c>
      <c r="F34" s="26">
        <f t="shared" ref="F34:K34" si="1">AVERAGE(F14,F18,F22,F26,F30)</f>
        <v>9839</v>
      </c>
      <c r="G34" s="26">
        <f t="shared" si="1"/>
        <v>9516</v>
      </c>
      <c r="H34" s="114">
        <f>AVERAGE(H14,H18,H22,H26,H30)</f>
        <v>8710.2000000000007</v>
      </c>
      <c r="I34" s="26">
        <f t="shared" si="1"/>
        <v>6597.8</v>
      </c>
      <c r="J34" s="26">
        <f t="shared" si="1"/>
        <v>1646.2</v>
      </c>
      <c r="K34" s="108">
        <f t="shared" si="1"/>
        <v>466.2</v>
      </c>
      <c r="L34" s="83">
        <f>SUM(E34+F34+G34+I34+J34+K34)</f>
        <v>30050.2</v>
      </c>
      <c r="M34" s="21"/>
    </row>
    <row r="35" spans="2:13">
      <c r="B35" s="123"/>
      <c r="C35" s="119"/>
      <c r="D35" s="27" t="s">
        <v>17</v>
      </c>
      <c r="E35" s="41">
        <f>E34/(AVERAGE(C79:G79))</f>
        <v>1.9724787051795204E-2</v>
      </c>
      <c r="F35" s="41">
        <f>F34/(AVERAGE(C80:G80))</f>
        <v>6.0972284536501574E-2</v>
      </c>
      <c r="G35" s="41">
        <f>G34/(AVERAGE(C81:G81))</f>
        <v>5.6664646048421002E-2</v>
      </c>
      <c r="H35" s="45">
        <f>H34/(AVERAGE(C82:G82))</f>
        <v>4.1890180032260957E-2</v>
      </c>
      <c r="I35" s="41">
        <f>I34/(AVERAGE(C83:G83))</f>
        <v>5.4889178401060883E-2</v>
      </c>
      <c r="J35" s="41">
        <f>J34/(AVERAGE(C84:G84))</f>
        <v>2.6236353494302336E-2</v>
      </c>
      <c r="K35" s="102">
        <f>K34/(AVERAGE(C85:G85))</f>
        <v>1.8661286836227392E-2</v>
      </c>
      <c r="L35" s="85">
        <f>L34/(AVERAGE(C86:G86))</f>
        <v>4.7110373933164855E-2</v>
      </c>
      <c r="M35" s="19"/>
    </row>
    <row r="36" spans="2:13">
      <c r="B36" s="124">
        <v>2017</v>
      </c>
      <c r="C36" s="127" t="s">
        <v>15</v>
      </c>
      <c r="D36" s="39" t="s">
        <v>16</v>
      </c>
      <c r="E36" s="40">
        <v>531</v>
      </c>
      <c r="F36" s="40">
        <v>2852</v>
      </c>
      <c r="G36" s="40">
        <v>3325</v>
      </c>
      <c r="H36" s="40">
        <v>3103</v>
      </c>
      <c r="I36" s="40" t="s">
        <v>6</v>
      </c>
      <c r="J36" s="40" t="s">
        <v>6</v>
      </c>
      <c r="K36" s="94" t="s">
        <v>6</v>
      </c>
      <c r="L36" s="76">
        <f>SUM(E36:H36)</f>
        <v>9811</v>
      </c>
      <c r="M36" s="19"/>
    </row>
    <row r="37" spans="2:13">
      <c r="B37" s="125"/>
      <c r="C37" s="128"/>
      <c r="D37" s="50" t="s">
        <v>17</v>
      </c>
      <c r="E37" s="51">
        <f>E36/H66</f>
        <v>2.7512953367875646E-2</v>
      </c>
      <c r="F37" s="51">
        <f>F36/H67</f>
        <v>8.2043610839422354E-2</v>
      </c>
      <c r="G37" s="51">
        <f>G36/H68</f>
        <v>9.6452295999767929E-2</v>
      </c>
      <c r="H37" s="51">
        <f>H36/H69</f>
        <v>6.8025868683547083E-2</v>
      </c>
      <c r="I37" s="51" t="s">
        <v>6</v>
      </c>
      <c r="J37" s="51" t="s">
        <v>6</v>
      </c>
      <c r="K37" s="107" t="s">
        <v>6</v>
      </c>
      <c r="L37" s="87">
        <f>L36/H73</f>
        <v>7.3134550875885204E-2</v>
      </c>
      <c r="M37" s="19"/>
    </row>
    <row r="38" spans="2:13">
      <c r="B38" s="125"/>
      <c r="C38" s="127" t="s">
        <v>18</v>
      </c>
      <c r="D38" s="39" t="s">
        <v>16</v>
      </c>
      <c r="E38" s="40">
        <v>2203</v>
      </c>
      <c r="F38" s="40">
        <v>12868</v>
      </c>
      <c r="G38" s="40">
        <v>11848</v>
      </c>
      <c r="H38" s="40">
        <v>11190</v>
      </c>
      <c r="I38" s="40" t="s">
        <v>6</v>
      </c>
      <c r="J38" s="40" t="s">
        <v>6</v>
      </c>
      <c r="K38" s="94" t="s">
        <v>6</v>
      </c>
      <c r="L38" s="76">
        <f>SUM(E38:H38)</f>
        <v>38109</v>
      </c>
      <c r="M38" s="19"/>
    </row>
    <row r="39" spans="2:13">
      <c r="B39" s="126"/>
      <c r="C39" s="130"/>
      <c r="D39" s="33" t="s">
        <v>17</v>
      </c>
      <c r="E39" s="34">
        <f>E38/H79</f>
        <v>2.191538254926733E-2</v>
      </c>
      <c r="F39" s="34">
        <f>F38/H80</f>
        <v>7.5311358741455198E-2</v>
      </c>
      <c r="G39" s="34">
        <f>G38/H81</f>
        <v>6.9769222162680999E-2</v>
      </c>
      <c r="H39" s="34">
        <f>H38/H82</f>
        <v>5.7159494912345225E-2</v>
      </c>
      <c r="I39" s="34" t="s">
        <v>6</v>
      </c>
      <c r="J39" s="34" t="s">
        <v>6</v>
      </c>
      <c r="K39" s="96" t="s">
        <v>6</v>
      </c>
      <c r="L39" s="78">
        <f>L38/H86</f>
        <v>5.982837550159191E-2</v>
      </c>
      <c r="M39" s="19"/>
    </row>
    <row r="40" spans="2:13">
      <c r="B40" s="115">
        <v>2018</v>
      </c>
      <c r="C40" s="118" t="s">
        <v>15</v>
      </c>
      <c r="D40" s="25" t="s">
        <v>16</v>
      </c>
      <c r="E40" s="26">
        <v>578</v>
      </c>
      <c r="F40" s="26">
        <v>2912</v>
      </c>
      <c r="G40" s="26">
        <v>3462</v>
      </c>
      <c r="H40" s="26">
        <v>3504</v>
      </c>
      <c r="I40" s="26" t="s">
        <v>6</v>
      </c>
      <c r="J40" s="26" t="s">
        <v>6</v>
      </c>
      <c r="K40" s="108" t="s">
        <v>6</v>
      </c>
      <c r="L40" s="83">
        <f>SUM(E40:H40)</f>
        <v>10456</v>
      </c>
      <c r="M40" s="19"/>
    </row>
    <row r="41" spans="2:13">
      <c r="B41" s="116"/>
      <c r="C41" s="120"/>
      <c r="D41" s="46" t="s">
        <v>17</v>
      </c>
      <c r="E41" s="47">
        <f>E40/I66</f>
        <v>3.0350766645662677E-2</v>
      </c>
      <c r="F41" s="47">
        <f>F40/I67</f>
        <v>8.2471891019286869E-2</v>
      </c>
      <c r="G41" s="47">
        <f>G40/I68</f>
        <v>9.9557140392247084E-2</v>
      </c>
      <c r="H41" s="47">
        <f>H40/I69</f>
        <v>7.0623803285296785E-2</v>
      </c>
      <c r="I41" s="47" t="s">
        <v>6</v>
      </c>
      <c r="J41" s="47" t="s">
        <v>6</v>
      </c>
      <c r="K41" s="106" t="s">
        <v>6</v>
      </c>
      <c r="L41" s="86">
        <f>L40/I73</f>
        <v>7.5362903807066353E-2</v>
      </c>
      <c r="M41" s="19"/>
    </row>
    <row r="42" spans="2:13">
      <c r="B42" s="116"/>
      <c r="C42" s="118" t="s">
        <v>18</v>
      </c>
      <c r="D42" s="25" t="s">
        <v>16</v>
      </c>
      <c r="E42" s="26">
        <v>2361</v>
      </c>
      <c r="F42" s="26">
        <v>12367</v>
      </c>
      <c r="G42" s="26">
        <v>11259</v>
      </c>
      <c r="H42" s="26">
        <v>10981</v>
      </c>
      <c r="I42" s="26" t="s">
        <v>6</v>
      </c>
      <c r="J42" s="26" t="s">
        <v>6</v>
      </c>
      <c r="K42" s="108" t="s">
        <v>6</v>
      </c>
      <c r="L42" s="83">
        <f>SUM(E42:H42)</f>
        <v>36968</v>
      </c>
      <c r="M42" s="19"/>
    </row>
    <row r="43" spans="2:13">
      <c r="B43" s="123"/>
      <c r="C43" s="119"/>
      <c r="D43" s="27" t="s">
        <v>17</v>
      </c>
      <c r="E43" s="41">
        <f>E42/I79</f>
        <v>2.3606931098957135E-2</v>
      </c>
      <c r="F43" s="41">
        <f>F42/I80</f>
        <v>7.2353371361708357E-2</v>
      </c>
      <c r="G43" s="41">
        <f>G42/I81</f>
        <v>6.5877162700618455E-2</v>
      </c>
      <c r="H43" s="41">
        <f>H42/I82</f>
        <v>5.36627083027904E-2</v>
      </c>
      <c r="I43" s="41" t="s">
        <v>6</v>
      </c>
      <c r="J43" s="41" t="s">
        <v>6</v>
      </c>
      <c r="K43" s="102" t="s">
        <v>6</v>
      </c>
      <c r="L43" s="85">
        <f>L42/I86</f>
        <v>5.7183782253660997E-2</v>
      </c>
      <c r="M43" s="19"/>
    </row>
    <row r="44" spans="2:13">
      <c r="B44" s="124">
        <v>2019</v>
      </c>
      <c r="C44" s="127" t="s">
        <v>15</v>
      </c>
      <c r="D44" s="39" t="s">
        <v>16</v>
      </c>
      <c r="E44" s="40">
        <v>633</v>
      </c>
      <c r="F44" s="40">
        <v>3243</v>
      </c>
      <c r="G44" s="40">
        <v>3592</v>
      </c>
      <c r="H44" s="40">
        <v>3941</v>
      </c>
      <c r="I44" s="40" t="s">
        <v>6</v>
      </c>
      <c r="J44" s="40" t="s">
        <v>6</v>
      </c>
      <c r="K44" s="94" t="s">
        <v>6</v>
      </c>
      <c r="L44" s="76">
        <f>SUM(E44:H44)</f>
        <v>11409</v>
      </c>
      <c r="M44" s="19"/>
    </row>
    <row r="45" spans="2:13">
      <c r="B45" s="125"/>
      <c r="C45" s="128"/>
      <c r="D45" s="33" t="s">
        <v>17</v>
      </c>
      <c r="E45" s="44">
        <f>E44/J66</f>
        <v>3.2047387606318346E-2</v>
      </c>
      <c r="F45" s="44">
        <f>F44/J67</f>
        <v>9.023874450442429E-2</v>
      </c>
      <c r="G45" s="44">
        <f>G44/J68</f>
        <v>0.10482694215840775</v>
      </c>
      <c r="H45" s="44">
        <f>H44/J69</f>
        <v>7.4946751863684768E-2</v>
      </c>
      <c r="I45" s="44" t="s">
        <v>6</v>
      </c>
      <c r="J45" s="44" t="s">
        <v>6</v>
      </c>
      <c r="K45" s="95" t="s">
        <v>6</v>
      </c>
      <c r="L45" s="77">
        <f>L44/J73</f>
        <v>8.0040690332538231E-2</v>
      </c>
      <c r="M45" s="19"/>
    </row>
    <row r="46" spans="2:13">
      <c r="B46" s="125"/>
      <c r="C46" s="127" t="s">
        <v>18</v>
      </c>
      <c r="D46" s="39" t="s">
        <v>16</v>
      </c>
      <c r="E46" s="40">
        <v>2580</v>
      </c>
      <c r="F46" s="40">
        <v>13526</v>
      </c>
      <c r="G46" s="40">
        <v>11843</v>
      </c>
      <c r="H46" s="40">
        <v>11782</v>
      </c>
      <c r="I46" s="40" t="s">
        <v>6</v>
      </c>
      <c r="J46" s="40" t="s">
        <v>6</v>
      </c>
      <c r="K46" s="94" t="s">
        <v>6</v>
      </c>
      <c r="L46" s="76">
        <f>SUM(E46:H46)</f>
        <v>39731</v>
      </c>
      <c r="M46" s="19"/>
    </row>
    <row r="47" spans="2:13">
      <c r="B47" s="126"/>
      <c r="C47" s="130"/>
      <c r="D47" s="33" t="s">
        <v>17</v>
      </c>
      <c r="E47" s="34">
        <f>E46/J79</f>
        <v>2.5019152258026978E-2</v>
      </c>
      <c r="F47" s="34">
        <f>F46/J80</f>
        <v>7.7577356542685896E-2</v>
      </c>
      <c r="G47" s="34">
        <f>G46/J81</f>
        <v>6.9965144443788027E-2</v>
      </c>
      <c r="H47" s="34">
        <f>H46/J82</f>
        <v>5.8847033673968853E-2</v>
      </c>
      <c r="I47" s="34" t="s">
        <v>6</v>
      </c>
      <c r="J47" s="34" t="s">
        <v>6</v>
      </c>
      <c r="K47" s="96" t="s">
        <v>6</v>
      </c>
      <c r="L47" s="78">
        <f>L46/J86</f>
        <v>6.141183380734512E-2</v>
      </c>
      <c r="M47" s="19"/>
    </row>
    <row r="48" spans="2:13">
      <c r="B48" s="115">
        <v>2020</v>
      </c>
      <c r="C48" s="118" t="s">
        <v>15</v>
      </c>
      <c r="D48" s="25" t="s">
        <v>16</v>
      </c>
      <c r="E48" s="26">
        <v>636</v>
      </c>
      <c r="F48" s="26">
        <v>3101</v>
      </c>
      <c r="G48" s="26">
        <v>3032</v>
      </c>
      <c r="H48" s="26">
        <v>3447</v>
      </c>
      <c r="I48" s="26" t="s">
        <v>6</v>
      </c>
      <c r="J48" s="26" t="s">
        <v>6</v>
      </c>
      <c r="K48" s="108" t="s">
        <v>6</v>
      </c>
      <c r="L48" s="83">
        <f>SUM(E48:H48)</f>
        <v>10216</v>
      </c>
      <c r="M48" s="19"/>
    </row>
    <row r="49" spans="1:27">
      <c r="B49" s="116"/>
      <c r="C49" s="120"/>
      <c r="D49" s="42" t="s">
        <v>17</v>
      </c>
      <c r="E49" s="43">
        <f>E48/K66</f>
        <v>3.8653215023702441E-2</v>
      </c>
      <c r="F49" s="43">
        <f>F48/K67</f>
        <v>9.5893376213742346E-2</v>
      </c>
      <c r="G49" s="43">
        <f>G48/K68</f>
        <v>0.10861933080174822</v>
      </c>
      <c r="H49" s="43">
        <f>H48/K69</f>
        <v>7.5966942148760333E-2</v>
      </c>
      <c r="I49" s="43" t="s">
        <v>6</v>
      </c>
      <c r="J49" s="43" t="s">
        <v>6</v>
      </c>
      <c r="K49" s="109" t="s">
        <v>6</v>
      </c>
      <c r="L49" s="88">
        <f>L48/K73</f>
        <v>8.3682145460800619E-2</v>
      </c>
      <c r="M49" s="19"/>
    </row>
    <row r="50" spans="1:27">
      <c r="B50" s="116"/>
      <c r="C50" s="118" t="s">
        <v>18</v>
      </c>
      <c r="D50" s="25" t="s">
        <v>16</v>
      </c>
      <c r="E50" s="26">
        <v>2527</v>
      </c>
      <c r="F50" s="26">
        <v>14655</v>
      </c>
      <c r="G50" s="26">
        <v>9059</v>
      </c>
      <c r="H50" s="26">
        <v>10987</v>
      </c>
      <c r="I50" s="26" t="s">
        <v>6</v>
      </c>
      <c r="J50" s="26" t="s">
        <v>6</v>
      </c>
      <c r="K50" s="108" t="s">
        <v>6</v>
      </c>
      <c r="L50" s="83">
        <f>SUM(E50:H50)</f>
        <v>37228</v>
      </c>
      <c r="M50" s="19"/>
    </row>
    <row r="51" spans="1:27">
      <c r="B51" s="123"/>
      <c r="C51" s="119"/>
      <c r="D51" s="27" t="s">
        <v>17</v>
      </c>
      <c r="E51" s="41">
        <f>E50/K79</f>
        <v>2.7298260775629253E-2</v>
      </c>
      <c r="F51" s="41">
        <f>F50/K80</f>
        <v>9.1120492939793948E-2</v>
      </c>
      <c r="G51" s="41">
        <f>G50/K81</f>
        <v>6.6242550546597931E-2</v>
      </c>
      <c r="H51" s="41">
        <f>H50/K82</f>
        <v>6.4066381331125286E-2</v>
      </c>
      <c r="I51" s="41" t="s">
        <v>6</v>
      </c>
      <c r="J51" s="41" t="s">
        <v>6</v>
      </c>
      <c r="K51" s="102" t="s">
        <v>6</v>
      </c>
      <c r="L51" s="85">
        <f>L50/K86</f>
        <v>6.6283272500667678E-2</v>
      </c>
      <c r="M51" s="19"/>
    </row>
    <row r="52" spans="1:27">
      <c r="B52" s="124">
        <v>2021</v>
      </c>
      <c r="C52" s="127" t="s">
        <v>15</v>
      </c>
      <c r="D52" s="39" t="s">
        <v>16</v>
      </c>
      <c r="E52" s="40">
        <v>781</v>
      </c>
      <c r="F52" s="40">
        <v>3741</v>
      </c>
      <c r="G52" s="40">
        <v>3736</v>
      </c>
      <c r="H52" s="40">
        <v>4036</v>
      </c>
      <c r="I52" s="40" t="s">
        <v>6</v>
      </c>
      <c r="J52" s="40" t="s">
        <v>6</v>
      </c>
      <c r="K52" s="94" t="s">
        <v>6</v>
      </c>
      <c r="L52" s="76">
        <f>SUM(E52:H52)</f>
        <v>12294</v>
      </c>
      <c r="M52" s="19"/>
    </row>
    <row r="53" spans="1:27">
      <c r="B53" s="125"/>
      <c r="C53" s="128"/>
      <c r="D53" s="37" t="s">
        <v>17</v>
      </c>
      <c r="E53" s="38">
        <f>E52/L66</f>
        <v>4.0243211212449115E-2</v>
      </c>
      <c r="F53" s="38">
        <f>F52/L67</f>
        <v>0.10315446975128219</v>
      </c>
      <c r="G53" s="38">
        <f>G52/L68</f>
        <v>0.11539411910056832</v>
      </c>
      <c r="H53" s="38">
        <f>H52/L69</f>
        <v>7.8669863360817105E-2</v>
      </c>
      <c r="I53" s="38" t="s">
        <v>6</v>
      </c>
      <c r="J53" s="38" t="s">
        <v>6</v>
      </c>
      <c r="K53" s="110" t="s">
        <v>6</v>
      </c>
      <c r="L53" s="89">
        <f>L52/L73</f>
        <v>8.8222630460990867E-2</v>
      </c>
      <c r="M53" s="19"/>
    </row>
    <row r="54" spans="1:27">
      <c r="B54" s="125"/>
      <c r="C54" s="129" t="s">
        <v>18</v>
      </c>
      <c r="D54" s="35" t="s">
        <v>16</v>
      </c>
      <c r="E54" s="36">
        <v>2998</v>
      </c>
      <c r="F54" s="36">
        <v>14842</v>
      </c>
      <c r="G54" s="36">
        <v>11618</v>
      </c>
      <c r="H54" s="36">
        <v>12364</v>
      </c>
      <c r="I54" s="36" t="s">
        <v>6</v>
      </c>
      <c r="J54" s="36" t="s">
        <v>6</v>
      </c>
      <c r="K54" s="111" t="s">
        <v>6</v>
      </c>
      <c r="L54" s="90">
        <f>SUM(E54:H54)</f>
        <v>41822</v>
      </c>
      <c r="M54" s="19"/>
    </row>
    <row r="55" spans="1:27">
      <c r="B55" s="126"/>
      <c r="C55" s="130"/>
      <c r="D55" s="33" t="s">
        <v>17</v>
      </c>
      <c r="E55" s="34">
        <f>E54/L79</f>
        <v>3.0283745972100165E-2</v>
      </c>
      <c r="F55" s="34">
        <f>F54/L80</f>
        <v>8.6975885610477893E-2</v>
      </c>
      <c r="G55" s="34">
        <f>G54/L81</f>
        <v>8.0210987068757206E-2</v>
      </c>
      <c r="H55" s="34">
        <f>H54/L82</f>
        <v>6.9056036817971109E-2</v>
      </c>
      <c r="I55" s="34" t="s">
        <v>6</v>
      </c>
      <c r="J55" s="34" t="s">
        <v>6</v>
      </c>
      <c r="K55" s="96" t="s">
        <v>6</v>
      </c>
      <c r="L55" s="78">
        <f>L54/L86</f>
        <v>7.0463398525427615E-2</v>
      </c>
      <c r="M55" s="19"/>
    </row>
    <row r="56" spans="1:27">
      <c r="B56" s="115" t="s">
        <v>24</v>
      </c>
      <c r="C56" s="118" t="s">
        <v>15</v>
      </c>
      <c r="D56" s="25" t="s">
        <v>16</v>
      </c>
      <c r="E56" s="26">
        <v>888</v>
      </c>
      <c r="F56" s="26">
        <v>4312</v>
      </c>
      <c r="G56" s="26">
        <v>4114</v>
      </c>
      <c r="H56" s="26">
        <v>4317</v>
      </c>
      <c r="I56" s="26" t="s">
        <v>6</v>
      </c>
      <c r="J56" s="26" t="s">
        <v>6</v>
      </c>
      <c r="K56" s="108" t="s">
        <v>6</v>
      </c>
      <c r="L56" s="83">
        <f>SUM(E56:H56)</f>
        <v>13631</v>
      </c>
      <c r="M56" s="19"/>
    </row>
    <row r="57" spans="1:27">
      <c r="B57" s="116"/>
      <c r="C57" s="119"/>
      <c r="D57" s="27" t="s">
        <v>17</v>
      </c>
      <c r="E57" s="28">
        <f>E56/M66</f>
        <v>4.5315370483772197E-2</v>
      </c>
      <c r="F57" s="28">
        <f>F56/M67</f>
        <v>0.11458333333333333</v>
      </c>
      <c r="G57" s="28">
        <f>G56/M68</f>
        <v>0.11957911870712708</v>
      </c>
      <c r="H57" s="28">
        <f>H56/M69</f>
        <v>8.2399648794640304E-2</v>
      </c>
      <c r="I57" s="28" t="s">
        <v>6</v>
      </c>
      <c r="J57" s="28" t="s">
        <v>6</v>
      </c>
      <c r="K57" s="101" t="s">
        <v>6</v>
      </c>
      <c r="L57" s="84">
        <f>L56/M73</f>
        <v>9.4644605375530294E-2</v>
      </c>
      <c r="M57" s="19"/>
    </row>
    <row r="58" spans="1:27">
      <c r="B58" s="116"/>
      <c r="C58" s="120" t="s">
        <v>18</v>
      </c>
      <c r="D58" s="29" t="s">
        <v>16</v>
      </c>
      <c r="E58" s="30">
        <v>3413</v>
      </c>
      <c r="F58" s="30">
        <v>15994</v>
      </c>
      <c r="G58" s="30">
        <v>12185</v>
      </c>
      <c r="H58" s="30">
        <v>12503</v>
      </c>
      <c r="I58" s="30" t="s">
        <v>6</v>
      </c>
      <c r="J58" s="30" t="s">
        <v>6</v>
      </c>
      <c r="K58" s="112" t="s">
        <v>6</v>
      </c>
      <c r="L58" s="91">
        <f>SUM(E58:H58)</f>
        <v>44095</v>
      </c>
      <c r="M58" s="19"/>
    </row>
    <row r="59" spans="1:27" ht="14.5" thickBot="1">
      <c r="B59" s="117"/>
      <c r="C59" s="121"/>
      <c r="D59" s="31" t="s">
        <v>17</v>
      </c>
      <c r="E59" s="32">
        <f>E58/M79</f>
        <v>3.1965309257108603E-2</v>
      </c>
      <c r="F59" s="32">
        <f>F58/M80</f>
        <v>9.1523988280534707E-2</v>
      </c>
      <c r="G59" s="32">
        <f>G58/M81</f>
        <v>8.3437758924108277E-2</v>
      </c>
      <c r="H59" s="32">
        <f>H58/M82</f>
        <v>6.5791758533774641E-2</v>
      </c>
      <c r="I59" s="32" t="s">
        <v>6</v>
      </c>
      <c r="J59" s="32" t="s">
        <v>6</v>
      </c>
      <c r="K59" s="113" t="s">
        <v>6</v>
      </c>
      <c r="L59" s="92">
        <f>L58/M86</f>
        <v>7.1397344559585491E-2</v>
      </c>
      <c r="M59" s="19"/>
    </row>
    <row r="60" spans="1:27" ht="14.5" thickTop="1"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  <c r="M60" s="5"/>
    </row>
    <row r="61" spans="1:27">
      <c r="A61" s="122"/>
      <c r="B61" s="122"/>
      <c r="C61" s="122"/>
      <c r="D61" s="122"/>
      <c r="E61" s="122"/>
      <c r="F61" s="5"/>
      <c r="G61" s="7"/>
      <c r="H61" s="7"/>
      <c r="I61" s="7"/>
      <c r="J61" s="5"/>
      <c r="K61" s="6"/>
      <c r="L61" s="5"/>
    </row>
    <row r="62" spans="1:27"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>
      <c r="A63" s="8" t="s">
        <v>19</v>
      </c>
      <c r="B63" s="8"/>
      <c r="C63" s="8"/>
      <c r="D63" s="8"/>
      <c r="E63" s="8"/>
      <c r="F63" s="5"/>
      <c r="G63" s="5"/>
      <c r="H63" s="5"/>
      <c r="I63" s="5"/>
      <c r="J63" s="5"/>
      <c r="K63" s="5"/>
      <c r="L63" s="5"/>
      <c r="M63" s="5"/>
      <c r="N63" s="5"/>
    </row>
    <row r="64" spans="1:27" ht="14.5" thickBot="1">
      <c r="A64" s="8"/>
      <c r="B64" s="8"/>
      <c r="C64" s="8"/>
      <c r="D64" s="8"/>
      <c r="E64" s="8"/>
      <c r="F64" s="5"/>
      <c r="G64" s="5"/>
      <c r="H64" s="5"/>
      <c r="I64" s="5"/>
      <c r="J64" s="5"/>
      <c r="K64" s="5"/>
      <c r="L64" s="5"/>
      <c r="M64" s="5"/>
      <c r="N64" s="5"/>
    </row>
    <row r="65" spans="1:14" ht="14.5" thickBot="1">
      <c r="A65" s="8"/>
      <c r="B65" s="9"/>
      <c r="C65" s="10">
        <v>2012</v>
      </c>
      <c r="D65" s="10">
        <v>2013</v>
      </c>
      <c r="E65" s="10">
        <v>2014</v>
      </c>
      <c r="F65" s="10">
        <v>2015</v>
      </c>
      <c r="G65" s="10">
        <v>2016</v>
      </c>
      <c r="H65" s="10">
        <v>2017</v>
      </c>
      <c r="I65" s="10">
        <v>2018</v>
      </c>
      <c r="J65" s="10">
        <v>2019</v>
      </c>
      <c r="K65" s="10">
        <v>2020</v>
      </c>
      <c r="L65" s="10">
        <v>2021</v>
      </c>
      <c r="M65" s="11" t="s">
        <v>24</v>
      </c>
      <c r="N65" s="5"/>
    </row>
    <row r="66" spans="1:14">
      <c r="A66" s="8"/>
      <c r="B66" s="12" t="s">
        <v>2</v>
      </c>
      <c r="C66" s="13">
        <v>18492</v>
      </c>
      <c r="D66" s="13">
        <v>18876</v>
      </c>
      <c r="E66" s="13">
        <v>18644</v>
      </c>
      <c r="F66" s="13">
        <v>18538</v>
      </c>
      <c r="G66" s="13">
        <v>19335</v>
      </c>
      <c r="H66" s="13">
        <v>19300</v>
      </c>
      <c r="I66" s="14">
        <v>19044</v>
      </c>
      <c r="J66" s="14">
        <v>19752</v>
      </c>
      <c r="K66" s="14">
        <v>16454</v>
      </c>
      <c r="L66" s="14">
        <v>19407</v>
      </c>
      <c r="M66" s="15">
        <v>19596</v>
      </c>
      <c r="N66" s="5"/>
    </row>
    <row r="67" spans="1:14">
      <c r="A67" s="8"/>
      <c r="B67" s="12" t="s">
        <v>3</v>
      </c>
      <c r="C67" s="13">
        <v>28579</v>
      </c>
      <c r="D67" s="13">
        <v>29453</v>
      </c>
      <c r="E67" s="13">
        <v>29985</v>
      </c>
      <c r="F67" s="13">
        <v>30611</v>
      </c>
      <c r="G67" s="13">
        <v>32765</v>
      </c>
      <c r="H67" s="13">
        <v>34762</v>
      </c>
      <c r="I67" s="14">
        <v>35309</v>
      </c>
      <c r="J67" s="14">
        <v>35938</v>
      </c>
      <c r="K67" s="14">
        <v>32338</v>
      </c>
      <c r="L67" s="14">
        <v>36266</v>
      </c>
      <c r="M67" s="15">
        <v>37632</v>
      </c>
      <c r="N67" s="5"/>
    </row>
    <row r="68" spans="1:14">
      <c r="A68" s="8"/>
      <c r="B68" s="12" t="s">
        <v>4</v>
      </c>
      <c r="C68" s="13">
        <v>32700</v>
      </c>
      <c r="D68" s="13">
        <v>33758</v>
      </c>
      <c r="E68" s="13">
        <v>34549</v>
      </c>
      <c r="F68" s="13">
        <v>34845</v>
      </c>
      <c r="G68" s="13">
        <v>34895</v>
      </c>
      <c r="H68" s="13">
        <v>34473</v>
      </c>
      <c r="I68" s="14">
        <v>34774</v>
      </c>
      <c r="J68" s="14">
        <v>34266</v>
      </c>
      <c r="K68" s="14">
        <v>27914</v>
      </c>
      <c r="L68" s="14">
        <v>32376</v>
      </c>
      <c r="M68" s="15">
        <v>34404</v>
      </c>
      <c r="N68" s="5"/>
    </row>
    <row r="69" spans="1:14">
      <c r="A69" s="8"/>
      <c r="B69" s="12" t="s">
        <v>5</v>
      </c>
      <c r="C69" s="13">
        <v>44784</v>
      </c>
      <c r="D69" s="13">
        <v>44797</v>
      </c>
      <c r="E69" s="13">
        <v>46852</v>
      </c>
      <c r="F69" s="13">
        <v>46605</v>
      </c>
      <c r="G69" s="13">
        <v>46029</v>
      </c>
      <c r="H69" s="13">
        <v>45615</v>
      </c>
      <c r="I69" s="14">
        <v>49615</v>
      </c>
      <c r="J69" s="14">
        <v>52584</v>
      </c>
      <c r="K69" s="14">
        <v>45375</v>
      </c>
      <c r="L69" s="14">
        <v>51303</v>
      </c>
      <c r="M69" s="15">
        <v>52391</v>
      </c>
      <c r="N69" s="5"/>
    </row>
    <row r="70" spans="1:14">
      <c r="A70" s="8"/>
      <c r="B70" s="12" t="s">
        <v>7</v>
      </c>
      <c r="C70" s="13">
        <v>25111</v>
      </c>
      <c r="D70" s="13">
        <v>25059</v>
      </c>
      <c r="E70" s="13">
        <v>25699</v>
      </c>
      <c r="F70" s="13">
        <v>25831</v>
      </c>
      <c r="G70" s="13">
        <v>27120</v>
      </c>
      <c r="H70" s="14" t="s">
        <v>6</v>
      </c>
      <c r="I70" s="14" t="s">
        <v>6</v>
      </c>
      <c r="J70" s="14" t="s">
        <v>6</v>
      </c>
      <c r="K70" s="14" t="s">
        <v>6</v>
      </c>
      <c r="L70" s="14" t="s">
        <v>6</v>
      </c>
      <c r="M70" s="15" t="s">
        <v>6</v>
      </c>
      <c r="N70" s="5"/>
    </row>
    <row r="71" spans="1:14">
      <c r="A71" s="8"/>
      <c r="B71" s="12" t="s">
        <v>8</v>
      </c>
      <c r="C71" s="13">
        <v>16011</v>
      </c>
      <c r="D71" s="13">
        <v>15940</v>
      </c>
      <c r="E71" s="13">
        <v>17445</v>
      </c>
      <c r="F71" s="13">
        <v>17373</v>
      </c>
      <c r="G71" s="13">
        <v>15778</v>
      </c>
      <c r="H71" s="14" t="s">
        <v>6</v>
      </c>
      <c r="I71" s="14" t="s">
        <v>6</v>
      </c>
      <c r="J71" s="14" t="s">
        <v>6</v>
      </c>
      <c r="K71" s="14" t="s">
        <v>6</v>
      </c>
      <c r="L71" s="14" t="s">
        <v>6</v>
      </c>
      <c r="M71" s="15" t="s">
        <v>6</v>
      </c>
      <c r="N71" s="5"/>
    </row>
    <row r="72" spans="1:14" ht="14.5" thickBot="1">
      <c r="A72" s="8"/>
      <c r="B72" s="12" t="s">
        <v>9</v>
      </c>
      <c r="C72" s="13">
        <v>3662</v>
      </c>
      <c r="D72" s="13">
        <v>3798</v>
      </c>
      <c r="E72" s="13">
        <v>3708</v>
      </c>
      <c r="F72" s="13">
        <v>3401</v>
      </c>
      <c r="G72" s="13">
        <v>3131</v>
      </c>
      <c r="H72" s="14" t="s">
        <v>6</v>
      </c>
      <c r="I72" s="14" t="s">
        <v>6</v>
      </c>
      <c r="J72" s="14" t="s">
        <v>6</v>
      </c>
      <c r="K72" s="14" t="s">
        <v>6</v>
      </c>
      <c r="L72" s="14" t="s">
        <v>6</v>
      </c>
      <c r="M72" s="15" t="s">
        <v>6</v>
      </c>
      <c r="N72" s="5"/>
    </row>
    <row r="73" spans="1:14" ht="14.5" thickBot="1">
      <c r="A73" s="8"/>
      <c r="B73" s="16" t="s">
        <v>0</v>
      </c>
      <c r="C73" s="17">
        <f t="shared" ref="C73:D73" si="2">SUM(C66+C67+C68+C70+C71+C72)</f>
        <v>124555</v>
      </c>
      <c r="D73" s="17">
        <f t="shared" si="2"/>
        <v>126884</v>
      </c>
      <c r="E73" s="17">
        <f>SUM(E66+E67+E68+E70+E71+E72)</f>
        <v>130030</v>
      </c>
      <c r="F73" s="17">
        <f t="shared" ref="F73:G73" si="3">SUM(F66+F67+F68+F70+F71+F72)</f>
        <v>130599</v>
      </c>
      <c r="G73" s="17">
        <f t="shared" si="3"/>
        <v>133024</v>
      </c>
      <c r="H73" s="17">
        <f t="shared" ref="H73:M73" si="4">SUM(H66:H69)</f>
        <v>134150</v>
      </c>
      <c r="I73" s="17">
        <f t="shared" si="4"/>
        <v>138742</v>
      </c>
      <c r="J73" s="17">
        <f t="shared" si="4"/>
        <v>142540</v>
      </c>
      <c r="K73" s="17">
        <f t="shared" si="4"/>
        <v>122081</v>
      </c>
      <c r="L73" s="17">
        <f t="shared" si="4"/>
        <v>139352</v>
      </c>
      <c r="M73" s="18">
        <f t="shared" si="4"/>
        <v>144023</v>
      </c>
      <c r="N73" s="5"/>
    </row>
    <row r="74" spans="1:14">
      <c r="A74" s="8"/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5"/>
    </row>
    <row r="75" spans="1:14">
      <c r="A75" s="8" t="s">
        <v>20</v>
      </c>
      <c r="B75" s="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5"/>
    </row>
    <row r="76" spans="1:14">
      <c r="A76" s="8"/>
      <c r="B76" s="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5"/>
    </row>
    <row r="77" spans="1:14" ht="14.5" thickBot="1">
      <c r="A77" s="8"/>
      <c r="B77" s="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5"/>
    </row>
    <row r="78" spans="1:14" ht="14.5" thickBot="1">
      <c r="A78" s="8"/>
      <c r="B78" s="9"/>
      <c r="C78" s="10">
        <v>2012</v>
      </c>
      <c r="D78" s="10">
        <v>2013</v>
      </c>
      <c r="E78" s="10">
        <v>2014</v>
      </c>
      <c r="F78" s="10">
        <v>2015</v>
      </c>
      <c r="G78" s="10">
        <v>2016</v>
      </c>
      <c r="H78" s="10">
        <v>2017</v>
      </c>
      <c r="I78" s="10">
        <v>2018</v>
      </c>
      <c r="J78" s="10">
        <v>2019</v>
      </c>
      <c r="K78" s="10">
        <v>2020</v>
      </c>
      <c r="L78" s="10">
        <v>2021</v>
      </c>
      <c r="M78" s="11" t="s">
        <v>24</v>
      </c>
      <c r="N78" s="5"/>
    </row>
    <row r="79" spans="1:14">
      <c r="A79" s="8"/>
      <c r="B79" s="12" t="s">
        <v>2</v>
      </c>
      <c r="C79" s="13">
        <v>100419</v>
      </c>
      <c r="D79" s="13">
        <v>100634</v>
      </c>
      <c r="E79" s="13">
        <v>99321</v>
      </c>
      <c r="F79" s="13">
        <v>98795</v>
      </c>
      <c r="G79" s="13">
        <v>104005</v>
      </c>
      <c r="H79" s="13">
        <v>100523</v>
      </c>
      <c r="I79" s="14">
        <v>100013</v>
      </c>
      <c r="J79" s="14">
        <v>103121</v>
      </c>
      <c r="K79" s="14">
        <v>92570</v>
      </c>
      <c r="L79" s="14">
        <v>98997</v>
      </c>
      <c r="M79" s="15">
        <v>106772</v>
      </c>
      <c r="N79" s="5"/>
    </row>
    <row r="80" spans="1:14">
      <c r="A80" s="8"/>
      <c r="B80" s="12" t="s">
        <v>3</v>
      </c>
      <c r="C80" s="13">
        <v>158704</v>
      </c>
      <c r="D80" s="13">
        <v>159804</v>
      </c>
      <c r="E80" s="13">
        <v>158170</v>
      </c>
      <c r="F80" s="13">
        <v>161004</v>
      </c>
      <c r="G80" s="13">
        <v>169160</v>
      </c>
      <c r="H80" s="13">
        <v>170864</v>
      </c>
      <c r="I80" s="14">
        <v>170925</v>
      </c>
      <c r="J80" s="14">
        <v>174355</v>
      </c>
      <c r="K80" s="14">
        <v>160831</v>
      </c>
      <c r="L80" s="14">
        <v>170645</v>
      </c>
      <c r="M80" s="15">
        <v>174752</v>
      </c>
      <c r="N80" s="5"/>
    </row>
    <row r="81" spans="1:14">
      <c r="A81" s="8"/>
      <c r="B81" s="12" t="s">
        <v>4</v>
      </c>
      <c r="C81" s="13">
        <v>165226</v>
      </c>
      <c r="D81" s="13">
        <v>166744</v>
      </c>
      <c r="E81" s="13">
        <v>166316</v>
      </c>
      <c r="F81" s="13">
        <v>170264</v>
      </c>
      <c r="G81" s="13">
        <v>171127</v>
      </c>
      <c r="H81" s="13">
        <v>169817</v>
      </c>
      <c r="I81" s="14">
        <v>170909</v>
      </c>
      <c r="J81" s="14">
        <v>169270</v>
      </c>
      <c r="K81" s="14">
        <v>136755</v>
      </c>
      <c r="L81" s="14">
        <v>144843</v>
      </c>
      <c r="M81" s="15">
        <v>146037</v>
      </c>
      <c r="N81" s="5"/>
    </row>
    <row r="82" spans="1:14">
      <c r="A82" s="8"/>
      <c r="B82" s="12" t="s">
        <v>5</v>
      </c>
      <c r="C82" s="13">
        <v>217947</v>
      </c>
      <c r="D82" s="13">
        <v>206211</v>
      </c>
      <c r="E82" s="13">
        <v>208381</v>
      </c>
      <c r="F82" s="13">
        <v>206854</v>
      </c>
      <c r="G82" s="13">
        <v>200254</v>
      </c>
      <c r="H82" s="13">
        <v>195768</v>
      </c>
      <c r="I82" s="14">
        <v>204630</v>
      </c>
      <c r="J82" s="14">
        <v>200214</v>
      </c>
      <c r="K82" s="14">
        <v>171494</v>
      </c>
      <c r="L82" s="14">
        <v>179043</v>
      </c>
      <c r="M82" s="15">
        <v>190039</v>
      </c>
      <c r="N82" s="5"/>
    </row>
    <row r="83" spans="1:14">
      <c r="A83" s="8"/>
      <c r="B83" s="12" t="s">
        <v>7</v>
      </c>
      <c r="C83" s="13">
        <v>124804</v>
      </c>
      <c r="D83" s="13">
        <v>119364</v>
      </c>
      <c r="E83" s="13">
        <v>118024</v>
      </c>
      <c r="F83" s="13">
        <v>119758</v>
      </c>
      <c r="G83" s="13">
        <v>119061</v>
      </c>
      <c r="H83" s="14" t="s">
        <v>6</v>
      </c>
      <c r="I83" s="14" t="s">
        <v>6</v>
      </c>
      <c r="J83" s="14" t="s">
        <v>6</v>
      </c>
      <c r="K83" s="14" t="s">
        <v>6</v>
      </c>
      <c r="L83" s="14" t="s">
        <v>6</v>
      </c>
      <c r="M83" s="15" t="s">
        <v>6</v>
      </c>
      <c r="N83" s="5"/>
    </row>
    <row r="84" spans="1:14">
      <c r="A84" s="8"/>
      <c r="B84" s="12" t="s">
        <v>8</v>
      </c>
      <c r="C84" s="13">
        <v>68622</v>
      </c>
      <c r="D84" s="13">
        <v>64599</v>
      </c>
      <c r="E84" s="13">
        <v>64441</v>
      </c>
      <c r="F84" s="13">
        <v>60660</v>
      </c>
      <c r="G84" s="13">
        <v>55403</v>
      </c>
      <c r="H84" s="14" t="s">
        <v>6</v>
      </c>
      <c r="I84" s="14" t="s">
        <v>6</v>
      </c>
      <c r="J84" s="14" t="s">
        <v>6</v>
      </c>
      <c r="K84" s="14" t="s">
        <v>6</v>
      </c>
      <c r="L84" s="14" t="s">
        <v>6</v>
      </c>
      <c r="M84" s="15" t="s">
        <v>6</v>
      </c>
      <c r="N84" s="5"/>
    </row>
    <row r="85" spans="1:14" ht="14.5" thickBot="1">
      <c r="A85" s="8"/>
      <c r="B85" s="12" t="s">
        <v>9</v>
      </c>
      <c r="C85" s="13">
        <v>24521</v>
      </c>
      <c r="D85" s="13">
        <v>22248</v>
      </c>
      <c r="E85" s="13">
        <v>25916</v>
      </c>
      <c r="F85" s="13">
        <v>26436</v>
      </c>
      <c r="G85" s="13">
        <v>25790</v>
      </c>
      <c r="H85" s="14" t="s">
        <v>6</v>
      </c>
      <c r="I85" s="14" t="s">
        <v>6</v>
      </c>
      <c r="J85" s="14" t="s">
        <v>6</v>
      </c>
      <c r="K85" s="14" t="s">
        <v>6</v>
      </c>
      <c r="L85" s="14" t="s">
        <v>6</v>
      </c>
      <c r="M85" s="15" t="s">
        <v>6</v>
      </c>
      <c r="N85" s="5"/>
    </row>
    <row r="86" spans="1:14" ht="14.5" thickBot="1">
      <c r="A86" s="8"/>
      <c r="B86" s="16" t="s">
        <v>0</v>
      </c>
      <c r="C86" s="17">
        <f>SUM(C79+C80+C81+C83+C84+C85)</f>
        <v>642296</v>
      </c>
      <c r="D86" s="17">
        <f>SUM(D79+D80+D81+D83+D84+D85)</f>
        <v>633393</v>
      </c>
      <c r="E86" s="17">
        <f>SUM(E79+E80+E81+E83+E84+E85)</f>
        <v>632188</v>
      </c>
      <c r="F86" s="17">
        <f>SUM(F79+F80+F81+F83+F84+F85)</f>
        <v>636917</v>
      </c>
      <c r="G86" s="17">
        <f>SUM(G79+G80+G81+G83+G84+G85)</f>
        <v>644546</v>
      </c>
      <c r="H86" s="17">
        <f>SUM(H79:H82)</f>
        <v>636972</v>
      </c>
      <c r="I86" s="17">
        <f t="shared" ref="I86:M86" si="5">SUM(I79:I82)</f>
        <v>646477</v>
      </c>
      <c r="J86" s="17">
        <f t="shared" si="5"/>
        <v>646960</v>
      </c>
      <c r="K86" s="17">
        <f t="shared" si="5"/>
        <v>561650</v>
      </c>
      <c r="L86" s="17">
        <f t="shared" si="5"/>
        <v>593528</v>
      </c>
      <c r="M86" s="18">
        <f t="shared" si="5"/>
        <v>617600</v>
      </c>
      <c r="N86" s="5"/>
    </row>
    <row r="87" spans="1:14">
      <c r="A87" s="8"/>
      <c r="B87" s="8"/>
      <c r="C87" s="8"/>
      <c r="D87" s="8"/>
      <c r="E87" s="8"/>
      <c r="F87" s="5"/>
      <c r="G87" s="5"/>
      <c r="H87" s="5"/>
      <c r="I87" s="5"/>
      <c r="J87" s="5"/>
      <c r="K87" s="5"/>
      <c r="L87" s="5"/>
      <c r="M87" s="5"/>
      <c r="N87" s="5"/>
    </row>
  </sheetData>
  <mergeCells count="38">
    <mergeCell ref="B36:B39"/>
    <mergeCell ref="B40:B43"/>
    <mergeCell ref="B12:B15"/>
    <mergeCell ref="B16:B19"/>
    <mergeCell ref="B20:B23"/>
    <mergeCell ref="B24:B27"/>
    <mergeCell ref="B28:B31"/>
    <mergeCell ref="B32:B35"/>
    <mergeCell ref="C11:D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B44:B47"/>
    <mergeCell ref="C44:C45"/>
    <mergeCell ref="C46:C47"/>
    <mergeCell ref="B56:B59"/>
    <mergeCell ref="C56:C57"/>
    <mergeCell ref="C58:C59"/>
    <mergeCell ref="A61:E61"/>
    <mergeCell ref="B48:B51"/>
    <mergeCell ref="C48:C49"/>
    <mergeCell ref="C50:C51"/>
    <mergeCell ref="B52:B55"/>
    <mergeCell ref="C52:C53"/>
    <mergeCell ref="C54:C55"/>
  </mergeCells>
  <pageMargins left="0.7" right="0.7" top="0.75" bottom="0.75" header="0.3" footer="0.3"/>
  <pageSetup paperSize="9" orientation="portrait" r:id="rId1"/>
  <ignoredErrors>
    <ignoredError sqref="L15 L17 L19 L21 L23 L25 L27 L29 L31 L35 L33 L37 L39 L41 L45 L47 L49 L51 L53 L55 L57 L43 J33" formula="1"/>
    <ignoredError sqref="H33:I33 E33:G33 K33" formula="1" formulaRange="1"/>
    <ignoredError sqref="H35:K35 E35:G35 L73 L8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84058D-6E0F-44E8-95C3-EA7CFF2F8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0891C8-789D-4EC7-9E02-C732328B3DD6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3b23351c-6ed6-444c-a66b-e3c1876fb1b1"/>
    <ds:schemaRef ds:uri="http://purl.org/dc/elements/1.1/"/>
    <ds:schemaRef ds:uri="http://schemas.microsoft.com/sharepoint/v4"/>
    <ds:schemaRef ds:uri="http://schemas.openxmlformats.org/package/2006/metadata/core-properties"/>
    <ds:schemaRef ds:uri="http://schemas.microsoft.com/office/infopath/2007/PartnerControls"/>
    <ds:schemaRef ds:uri="b304e8da-070f-413a-89c8-6e99405170b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B78685-6224-480A-B481-3E1EDB6ED2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Sonia Leite</cp:lastModifiedBy>
  <cp:lastPrinted>2021-09-01T09:17:06Z</cp:lastPrinted>
  <dcterms:created xsi:type="dcterms:W3CDTF">2017-11-13T12:18:27Z</dcterms:created>
  <dcterms:modified xsi:type="dcterms:W3CDTF">2024-01-29T09:48:05Z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