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1_CHNP/"/>
    </mc:Choice>
  </mc:AlternateContent>
  <xr:revisionPtr revIDLastSave="1" documentId="11_E4248DA18831E0F3D52F64D20C1428BF748A6BBD" xr6:coauthVersionLast="47" xr6:coauthVersionMax="47" xr10:uidLastSave="{DBAFDC64-C31F-42D9-912D-F74C8D961AF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calcChain.xml><?xml version="1.0" encoding="utf-8"?>
<calcChain xmlns="http://schemas.openxmlformats.org/spreadsheetml/2006/main">
  <c r="Q12" i="13" l="1"/>
  <c r="P12" i="13"/>
  <c r="O12" i="13"/>
  <c r="N12" i="13"/>
  <c r="H12" i="13"/>
  <c r="Q11" i="13"/>
  <c r="P11" i="13"/>
  <c r="O11" i="13"/>
  <c r="N11" i="13"/>
  <c r="H11" i="13"/>
</calcChain>
</file>

<file path=xl/sharedStrings.xml><?xml version="1.0" encoding="utf-8"?>
<sst xmlns="http://schemas.openxmlformats.org/spreadsheetml/2006/main" count="15" uniqueCount="15">
  <si>
    <t>Source : données IGSS / Traitement : Observatoire national de la santé</t>
  </si>
  <si>
    <t>Unités : Nombre de séjours, nombre de journées</t>
  </si>
  <si>
    <t>Indicateurs</t>
  </si>
  <si>
    <t>Nombre de séjours</t>
  </si>
  <si>
    <t>Nombre de journées</t>
  </si>
  <si>
    <t>Périmètre d'inclusion : activité opposable, résidents et non-résidents, présence à minuit et ESMJ</t>
  </si>
  <si>
    <t>Tableau : Evolution des hospitalisations, au CHNP, 2012-2022</t>
  </si>
  <si>
    <t>Référence : Carte sanitaire 2023</t>
  </si>
  <si>
    <t>Années de référence : 2012-2022</t>
  </si>
  <si>
    <t>2022 (p)</t>
  </si>
  <si>
    <t>Moy.
2012-16</t>
  </si>
  <si>
    <t>Moy.
2017-21</t>
  </si>
  <si>
    <t>Croissance
ann. moy. 2012-21</t>
  </si>
  <si>
    <t>Evol. 
2012-16</t>
  </si>
  <si>
    <t>Evol. 
2017-21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</si>
</sst>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[&gt;=0]\+0.0%;[&lt;0]\-0.0%"/>
    <numFmt numFmtId="167" formatCode="#,##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8"/>
      <color theme="1"/>
      <name val="HelveticaNeueLT Std"/>
      <family val="2"/>
    </font>
    <font>
      <b/>
      <sz val="8"/>
      <color rgb="FFFFFFFF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0" fontId="11" fillId="0" borderId="5" xfId="0" applyFont="1" applyFill="1" applyBorder="1"/>
    <xf numFmtId="3" fontId="12" fillId="0" borderId="6" xfId="0" applyNumberFormat="1" applyFont="1" applyFill="1" applyBorder="1"/>
    <xf numFmtId="3" fontId="12" fillId="0" borderId="7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12" fillId="0" borderId="7" xfId="0" applyNumberFormat="1" applyFont="1" applyFill="1" applyBorder="1"/>
    <xf numFmtId="3" fontId="12" fillId="0" borderId="8" xfId="0" applyNumberFormat="1" applyFont="1" applyFill="1" applyBorder="1"/>
    <xf numFmtId="0" fontId="11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6" fontId="12" fillId="0" borderId="10" xfId="0" applyNumberFormat="1" applyFont="1" applyFill="1" applyBorder="1"/>
    <xf numFmtId="166" fontId="12" fillId="0" borderId="11" xfId="0" applyNumberFormat="1" applyFont="1" applyFill="1" applyBorder="1"/>
    <xf numFmtId="0" fontId="12" fillId="0" borderId="12" xfId="0" applyFont="1" applyFill="1" applyBorder="1"/>
    <xf numFmtId="167" fontId="12" fillId="0" borderId="7" xfId="0" applyNumberFormat="1" applyFont="1" applyFill="1" applyBorder="1"/>
    <xf numFmtId="0" fontId="7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showGridLines="0" tabSelected="1" topLeftCell="H1" zoomScale="136" zoomScaleNormal="136" workbookViewId="0">
      <selection activeCell="M6" sqref="M6"/>
    </sheetView>
  </sheetViews>
  <sheetFormatPr defaultColWidth="9.1796875" defaultRowHeight="14.5"/>
  <cols>
    <col min="2" max="2" width="16.26953125" customWidth="1"/>
    <col min="3" max="7" width="5.54296875" hidden="1" customWidth="1"/>
    <col min="8" max="8" width="8.7265625" customWidth="1"/>
    <col min="9" max="16" width="9.179687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"/>
      <c r="B2" s="3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2"/>
      <c r="B4" s="4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/>
      <c r="B5" s="5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2"/>
      <c r="B6" s="4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4.15" customHeight="1">
      <c r="A7" s="2"/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2"/>
      <c r="B8" s="4" t="s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32" thickTop="1">
      <c r="A10" s="6"/>
      <c r="B10" s="7" t="s">
        <v>2</v>
      </c>
      <c r="C10" s="8">
        <v>2012</v>
      </c>
      <c r="D10" s="8">
        <v>2013</v>
      </c>
      <c r="E10" s="8">
        <v>2014</v>
      </c>
      <c r="F10" s="8">
        <v>2015</v>
      </c>
      <c r="G10" s="8">
        <v>2016</v>
      </c>
      <c r="H10" s="13" t="s">
        <v>10</v>
      </c>
      <c r="I10" s="8">
        <v>2017</v>
      </c>
      <c r="J10" s="8">
        <v>2018</v>
      </c>
      <c r="K10" s="8">
        <v>2019</v>
      </c>
      <c r="L10" s="8">
        <v>2020</v>
      </c>
      <c r="M10" s="12">
        <v>2021</v>
      </c>
      <c r="N10" s="9" t="s">
        <v>11</v>
      </c>
      <c r="O10" s="10" t="s">
        <v>12</v>
      </c>
      <c r="P10" s="9" t="s">
        <v>13</v>
      </c>
      <c r="Q10" s="13" t="s">
        <v>14</v>
      </c>
      <c r="R10" s="11" t="s">
        <v>9</v>
      </c>
      <c r="S10" s="6"/>
      <c r="T10" s="6"/>
      <c r="U10" s="6"/>
      <c r="V10" s="6"/>
    </row>
    <row r="11" spans="1:22" s="1" customFormat="1" ht="10.5">
      <c r="A11" s="6"/>
      <c r="B11" s="21" t="s">
        <v>3</v>
      </c>
      <c r="C11" s="22">
        <v>591</v>
      </c>
      <c r="D11" s="22">
        <v>591</v>
      </c>
      <c r="E11" s="22">
        <v>593</v>
      </c>
      <c r="F11" s="22">
        <v>743</v>
      </c>
      <c r="G11" s="22">
        <v>660</v>
      </c>
      <c r="H11" s="23">
        <f>AVERAGE(C11:G11)</f>
        <v>635.6</v>
      </c>
      <c r="I11" s="22">
        <v>585</v>
      </c>
      <c r="J11" s="22">
        <v>590</v>
      </c>
      <c r="K11" s="22">
        <v>698</v>
      </c>
      <c r="L11" s="22">
        <v>635</v>
      </c>
      <c r="M11" s="23">
        <v>659</v>
      </c>
      <c r="N11" s="22">
        <f>AVERAGE(I11:M11)</f>
        <v>633.4</v>
      </c>
      <c r="O11" s="24">
        <f>((M11/C11)^(1/9))-1</f>
        <v>1.2174346556490967E-2</v>
      </c>
      <c r="P11" s="24">
        <f>(G11-C11)/C11</f>
        <v>0.116751269035533</v>
      </c>
      <c r="Q11" s="25">
        <f>(M11-I11)/I11</f>
        <v>0.12649572649572649</v>
      </c>
      <c r="R11" s="26">
        <v>646</v>
      </c>
      <c r="S11" s="6"/>
      <c r="T11" s="6"/>
      <c r="U11" s="6"/>
      <c r="V11" s="6"/>
    </row>
    <row r="12" spans="1:22" s="1" customFormat="1" ht="11" thickBot="1">
      <c r="A12" s="6"/>
      <c r="B12" s="14" t="s">
        <v>4</v>
      </c>
      <c r="C12" s="15">
        <v>66223</v>
      </c>
      <c r="D12" s="15">
        <v>81789</v>
      </c>
      <c r="E12" s="15">
        <v>73761</v>
      </c>
      <c r="F12" s="15">
        <v>77160</v>
      </c>
      <c r="G12" s="15">
        <v>83463</v>
      </c>
      <c r="H12" s="27">
        <f>AVERAGE(C12:G12)</f>
        <v>76479.199999999997</v>
      </c>
      <c r="I12" s="15">
        <v>68989</v>
      </c>
      <c r="J12" s="15">
        <v>81929</v>
      </c>
      <c r="K12" s="15">
        <v>83674</v>
      </c>
      <c r="L12" s="15">
        <v>156733</v>
      </c>
      <c r="M12" s="16">
        <v>106193</v>
      </c>
      <c r="N12" s="17">
        <f>AVERAGE(I12:M12)</f>
        <v>99503.6</v>
      </c>
      <c r="O12" s="18">
        <f>((M12/C12)^(1/9))-1</f>
        <v>5.3870987471262399E-2</v>
      </c>
      <c r="P12" s="18">
        <f>(G12-C12)/C12</f>
        <v>0.26033251287317094</v>
      </c>
      <c r="Q12" s="19">
        <f>(M12-I12)/I12</f>
        <v>0.53927437707460613</v>
      </c>
      <c r="R12" s="20">
        <v>79461</v>
      </c>
      <c r="S12" s="6"/>
      <c r="T12" s="6"/>
      <c r="U12" s="6"/>
      <c r="V12" s="6"/>
    </row>
    <row r="13" spans="1:22" ht="15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</sheetData>
  <mergeCells count="1">
    <mergeCell ref="B7:K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1834A-61F0-47A1-A271-7C024C009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44863-2C08-4308-B258-D66ADB2BA4CF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304e8da-070f-413a-89c8-6e99405170b0"/>
    <ds:schemaRef ds:uri="3b23351c-6ed6-444c-a66b-e3c1876fb1b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4C55AA-6F4E-412A-9FCE-A1CA06E41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