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2_RHZ/"/>
    </mc:Choice>
  </mc:AlternateContent>
  <xr:revisionPtr revIDLastSave="1" documentId="11_F7164813FF825E1AB0931B2F95E3DB4BBCB31394" xr6:coauthVersionLast="47" xr6:coauthVersionMax="47" xr10:uidLastSave="{2D2CD199-AEF8-4F00-81AD-90EE26B83A8D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3" l="1"/>
  <c r="N14" i="13"/>
  <c r="N12" i="13"/>
  <c r="M18" i="13"/>
  <c r="L18" i="13"/>
  <c r="K18" i="13"/>
  <c r="M14" i="13"/>
  <c r="L14" i="13"/>
  <c r="K14" i="13"/>
  <c r="M12" i="13"/>
  <c r="L12" i="13"/>
  <c r="K12" i="13"/>
  <c r="I18" i="13"/>
  <c r="H18" i="13"/>
  <c r="I14" i="13"/>
  <c r="H14" i="13"/>
  <c r="I12" i="13"/>
  <c r="H12" i="13"/>
  <c r="G18" i="13"/>
  <c r="F18" i="13"/>
  <c r="E18" i="13"/>
  <c r="G14" i="13"/>
  <c r="F14" i="13"/>
  <c r="E14" i="13"/>
  <c r="G12" i="13"/>
  <c r="F12" i="13"/>
  <c r="E12" i="13"/>
  <c r="J15" i="13" l="1"/>
  <c r="P27" i="13" l="1"/>
  <c r="J27" i="13"/>
  <c r="P23" i="13"/>
  <c r="J23" i="13"/>
  <c r="P22" i="13"/>
  <c r="J22" i="13"/>
  <c r="Q18" i="13"/>
  <c r="O18" i="13"/>
  <c r="P17" i="13"/>
  <c r="J17" i="13"/>
  <c r="P16" i="13"/>
  <c r="J16" i="13"/>
  <c r="P15" i="13"/>
  <c r="Q14" i="13"/>
  <c r="O14" i="13"/>
  <c r="P13" i="13"/>
  <c r="J13" i="13"/>
  <c r="Q12" i="13"/>
  <c r="O12" i="13"/>
  <c r="P11" i="13"/>
  <c r="J11" i="13"/>
  <c r="J18" i="13" l="1"/>
  <c r="P18" i="13"/>
  <c r="P14" i="13"/>
  <c r="P12" i="13"/>
  <c r="J14" i="13"/>
  <c r="J12" i="13"/>
</calcChain>
</file>

<file path=xl/sharedStrings.xml><?xml version="1.0" encoding="utf-8"?>
<sst xmlns="http://schemas.openxmlformats.org/spreadsheetml/2006/main" count="32" uniqueCount="28">
  <si>
    <t>Source : données IGSS / Traitement : Observatoire national de la santé</t>
  </si>
  <si>
    <t>Indicateurs</t>
  </si>
  <si>
    <t>Nombre de journées</t>
  </si>
  <si>
    <t>Périmètre d'inclusion : activité opposable, résidents et non-résidents, activité de rééducation, présence à minuit</t>
  </si>
  <si>
    <t xml:space="preserve">Unités : Nombre de séjours, nombre de journées, nombre de jours, lits occupés </t>
  </si>
  <si>
    <t>Séjours</t>
  </si>
  <si>
    <t>% dans le total des séjours</t>
  </si>
  <si>
    <t>Journées</t>
  </si>
  <si>
    <t>% dans le total des journées</t>
  </si>
  <si>
    <t>(présence à minuit)</t>
  </si>
  <si>
    <t>DMS tous âges confondus</t>
  </si>
  <si>
    <t>Occupation des lits</t>
  </si>
  <si>
    <t>% dans le total des LOM</t>
  </si>
  <si>
    <t>LOM RHZ</t>
  </si>
  <si>
    <r>
      <t xml:space="preserve">Nombre de séjours </t>
    </r>
    <r>
      <rPr>
        <b/>
        <sz val="11"/>
        <color rgb="FFFF0000"/>
        <rFont val="Calibri"/>
        <family val="2"/>
      </rPr>
      <t/>
    </r>
  </si>
  <si>
    <t>Tableau : Hospitalisations des patients âgés de 75 ans et plus et part dans le total des hospitalisations du Rehazenter, 2012-2022</t>
  </si>
  <si>
    <t>Référence : Carte sanitaire 2023</t>
  </si>
  <si>
    <t>Années de référence : 2012-2022</t>
  </si>
  <si>
    <t>MOY 
2012-16</t>
  </si>
  <si>
    <t>MOY 
2017-21</t>
  </si>
  <si>
    <t>2022 (p)</t>
  </si>
  <si>
    <t>Moy. 
2012-16</t>
  </si>
  <si>
    <t>Moy.    
2017-21</t>
  </si>
  <si>
    <r>
      <t xml:space="preserve">Nbre de séjours personnes âgées </t>
    </r>
    <r>
      <rPr>
        <sz val="9"/>
        <rFont val="HelveticaNeueLT Std"/>
        <family val="2"/>
      </rPr>
      <t>≥</t>
    </r>
    <r>
      <rPr>
        <i/>
        <sz val="9"/>
        <rFont val="HelveticaNeueLT Std"/>
        <family val="2"/>
      </rPr>
      <t xml:space="preserve"> 75 ans</t>
    </r>
  </si>
  <si>
    <r>
      <t xml:space="preserve">Nbre de journées personnes âgées </t>
    </r>
    <r>
      <rPr>
        <sz val="9"/>
        <rFont val="HelveticaNeueLT Std"/>
        <family val="2"/>
      </rPr>
      <t>≥</t>
    </r>
    <r>
      <rPr>
        <i/>
        <sz val="9"/>
        <rFont val="HelveticaNeueLT Std"/>
        <family val="2"/>
      </rPr>
      <t xml:space="preserve"> 75 ans</t>
    </r>
  </si>
  <si>
    <r>
      <t xml:space="preserve">DMS </t>
    </r>
    <r>
      <rPr>
        <sz val="9"/>
        <rFont val="HelveticaNeueLT Std"/>
        <family val="2"/>
      </rPr>
      <t>jours</t>
    </r>
  </si>
  <si>
    <r>
      <t>DMS personnes âgées</t>
    </r>
    <r>
      <rPr>
        <sz val="9"/>
        <rFont val="HelveticaNeueLT Std"/>
        <family val="2"/>
      </rPr>
      <t>≥</t>
    </r>
    <r>
      <rPr>
        <i/>
        <sz val="9"/>
        <rFont val="HelveticaNeueLT Std"/>
        <family val="2"/>
      </rPr>
      <t xml:space="preserve"> 75 ans</t>
    </r>
  </si>
  <si>
    <r>
      <t>LOM personnes âgées</t>
    </r>
    <r>
      <rPr>
        <sz val="9"/>
        <rFont val="HelveticaNeueLT Std"/>
        <family val="2"/>
      </rPr>
      <t xml:space="preserve">≥ </t>
    </r>
    <r>
      <rPr>
        <i/>
        <sz val="9"/>
        <rFont val="HelveticaNeueLT Std"/>
        <family val="2"/>
      </rPr>
      <t>75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</si>
</sst>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&quot;$&quot;* #,##0_);_(&quot;$&quot;* \(#,##0\);_(&quot;$&quot;* &quot;-&quot;_);_(@_)"/>
    <numFmt numFmtId="166" formatCode="#,##0.0"/>
    <numFmt numFmtId="167" formatCode="0.0%"/>
    <numFmt numFmtId="168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i/>
      <sz val="9"/>
      <color rgb="FF333F4F"/>
      <name val="HelveticaNeueLT Std"/>
      <family val="2"/>
    </font>
    <font>
      <b/>
      <sz val="11"/>
      <color theme="1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39">
    <border>
      <left/>
      <right/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74">
    <xf numFmtId="0" fontId="0" fillId="0" borderId="0" xfId="0"/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12" fillId="0" borderId="7" xfId="0" applyFont="1" applyFill="1" applyBorder="1"/>
    <xf numFmtId="168" fontId="6" fillId="0" borderId="0" xfId="0" applyNumberFormat="1" applyFont="1" applyFill="1" applyBorder="1"/>
    <xf numFmtId="0" fontId="6" fillId="0" borderId="2" xfId="0" applyFont="1" applyFill="1" applyBorder="1"/>
    <xf numFmtId="0" fontId="12" fillId="0" borderId="8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13" xfId="0" applyFont="1" applyFill="1" applyBorder="1" applyAlignment="1">
      <alignment vertical="top"/>
    </xf>
    <xf numFmtId="0" fontId="12" fillId="0" borderId="1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/>
    </xf>
    <xf numFmtId="0" fontId="12" fillId="0" borderId="9" xfId="0" applyFont="1" applyFill="1" applyBorder="1"/>
    <xf numFmtId="168" fontId="6" fillId="0" borderId="10" xfId="0" applyNumberFormat="1" applyFont="1" applyFill="1" applyBorder="1"/>
    <xf numFmtId="168" fontId="6" fillId="0" borderId="11" xfId="0" applyNumberFormat="1" applyFont="1" applyFill="1" applyBorder="1"/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horizontal="right" vertical="center"/>
    </xf>
    <xf numFmtId="167" fontId="9" fillId="0" borderId="19" xfId="0" applyNumberFormat="1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16" xfId="0" applyNumberFormat="1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horizontal="right" vertical="center"/>
    </xf>
    <xf numFmtId="3" fontId="9" fillId="0" borderId="25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167" fontId="9" fillId="0" borderId="27" xfId="0" applyNumberFormat="1" applyFont="1" applyFill="1" applyBorder="1" applyAlignment="1">
      <alignment vertical="center"/>
    </xf>
    <xf numFmtId="167" fontId="9" fillId="0" borderId="27" xfId="0" applyNumberFormat="1" applyFont="1" applyFill="1" applyBorder="1" applyAlignment="1">
      <alignment horizontal="right" vertical="center"/>
    </xf>
    <xf numFmtId="167" fontId="9" fillId="0" borderId="28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vertical="center"/>
    </xf>
    <xf numFmtId="168" fontId="9" fillId="0" borderId="24" xfId="0" applyNumberFormat="1" applyFont="1" applyFill="1" applyBorder="1" applyAlignment="1">
      <alignment horizontal="right" vertical="center"/>
    </xf>
    <xf numFmtId="168" fontId="9" fillId="0" borderId="25" xfId="0" applyNumberFormat="1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right" vertical="center"/>
    </xf>
    <xf numFmtId="167" fontId="9" fillId="0" borderId="30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/>
    </xf>
    <xf numFmtId="167" fontId="9" fillId="0" borderId="32" xfId="0" applyNumberFormat="1" applyFont="1" applyFill="1" applyBorder="1" applyAlignment="1">
      <alignment vertical="center"/>
    </xf>
    <xf numFmtId="168" fontId="9" fillId="0" borderId="30" xfId="0" applyNumberFormat="1" applyFont="1" applyFill="1" applyBorder="1" applyAlignment="1">
      <alignment horizontal="right" vertical="center"/>
    </xf>
    <xf numFmtId="168" fontId="9" fillId="0" borderId="31" xfId="0" applyNumberFormat="1" applyFont="1" applyFill="1" applyBorder="1" applyAlignment="1">
      <alignment horizontal="right" vertical="center"/>
    </xf>
    <xf numFmtId="167" fontId="9" fillId="0" borderId="33" xfId="0" applyNumberFormat="1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 wrapText="1"/>
    </xf>
    <xf numFmtId="166" fontId="9" fillId="0" borderId="35" xfId="0" applyNumberFormat="1" applyFont="1" applyFill="1" applyBorder="1" applyAlignment="1">
      <alignment horizontal="right" vertical="center"/>
    </xf>
    <xf numFmtId="167" fontId="9" fillId="0" borderId="35" xfId="0" applyNumberFormat="1" applyFont="1" applyFill="1" applyBorder="1" applyAlignment="1">
      <alignment horizontal="right" vertical="center"/>
    </xf>
    <xf numFmtId="166" fontId="9" fillId="0" borderId="36" xfId="0" applyNumberFormat="1" applyFont="1" applyFill="1" applyBorder="1" applyAlignment="1">
      <alignment horizontal="right" vertical="center"/>
    </xf>
    <xf numFmtId="167" fontId="9" fillId="0" borderId="37" xfId="0" applyNumberFormat="1" applyFont="1" applyFill="1" applyBorder="1" applyAlignment="1">
      <alignment vertical="center"/>
    </xf>
    <xf numFmtId="168" fontId="9" fillId="0" borderId="35" xfId="0" applyNumberFormat="1" applyFont="1" applyFill="1" applyBorder="1" applyAlignment="1">
      <alignment horizontal="right" vertical="center"/>
    </xf>
    <xf numFmtId="168" fontId="9" fillId="0" borderId="36" xfId="0" applyNumberFormat="1" applyFont="1" applyFill="1" applyBorder="1" applyAlignment="1">
      <alignment horizontal="right" vertical="center"/>
    </xf>
    <xf numFmtId="167" fontId="9" fillId="0" borderId="38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tabSelected="1" topLeftCell="C5" zoomScale="130" zoomScaleNormal="130" workbookViewId="0">
      <selection activeCell="C10" sqref="C10:Q18"/>
    </sheetView>
  </sheetViews>
  <sheetFormatPr defaultColWidth="9.1796875" defaultRowHeight="14.5"/>
  <cols>
    <col min="3" max="3" width="16.1796875" customWidth="1"/>
    <col min="4" max="4" width="36.26953125" customWidth="1"/>
    <col min="5" max="9" width="7" hidden="1" customWidth="1"/>
    <col min="10" max="10" width="10.453125" customWidth="1"/>
    <col min="11" max="17" width="9.1796875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"/>
      <c r="B2" s="2"/>
      <c r="C2" s="3" t="s">
        <v>15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2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2"/>
      <c r="B4" s="2"/>
      <c r="C4" s="4" t="s">
        <v>16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2"/>
      <c r="B5" s="2"/>
      <c r="C5" s="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2"/>
      <c r="B6" s="2"/>
      <c r="C6" s="4" t="s">
        <v>17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4.15" customHeight="1">
      <c r="A7" s="2"/>
      <c r="B7" s="2"/>
      <c r="C7" s="71" t="s">
        <v>3</v>
      </c>
      <c r="D7" s="71"/>
      <c r="E7" s="71"/>
      <c r="F7" s="71"/>
      <c r="G7" s="71"/>
      <c r="H7" s="71"/>
      <c r="I7" s="71"/>
      <c r="J7" s="71"/>
      <c r="K7" s="71"/>
      <c r="L7" s="71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2"/>
      <c r="B8" s="2"/>
      <c r="C8" s="4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23.5" thickTop="1">
      <c r="A10" s="6"/>
      <c r="B10" s="6"/>
      <c r="C10" s="72" t="s">
        <v>1</v>
      </c>
      <c r="D10" s="73"/>
      <c r="E10" s="38">
        <v>2012</v>
      </c>
      <c r="F10" s="38">
        <v>2013</v>
      </c>
      <c r="G10" s="38">
        <v>2014</v>
      </c>
      <c r="H10" s="38">
        <v>2015</v>
      </c>
      <c r="I10" s="38">
        <v>2016</v>
      </c>
      <c r="J10" s="63" t="s">
        <v>21</v>
      </c>
      <c r="K10" s="38">
        <v>2017</v>
      </c>
      <c r="L10" s="38">
        <v>2018</v>
      </c>
      <c r="M10" s="38">
        <v>2019</v>
      </c>
      <c r="N10" s="38">
        <v>2020</v>
      </c>
      <c r="O10" s="38">
        <v>2021</v>
      </c>
      <c r="P10" s="55" t="s">
        <v>22</v>
      </c>
      <c r="Q10" s="39" t="s">
        <v>20</v>
      </c>
      <c r="R10" s="6"/>
      <c r="S10" s="6"/>
      <c r="T10" s="6"/>
      <c r="U10" s="6"/>
      <c r="V10" s="6"/>
    </row>
    <row r="11" spans="1:22" s="1" customFormat="1">
      <c r="A11" s="6"/>
      <c r="B11" s="6"/>
      <c r="C11" s="30" t="s">
        <v>5</v>
      </c>
      <c r="D11" s="27" t="s">
        <v>23</v>
      </c>
      <c r="E11" s="28">
        <v>97</v>
      </c>
      <c r="F11" s="28">
        <v>82</v>
      </c>
      <c r="G11" s="28">
        <v>94</v>
      </c>
      <c r="H11" s="28">
        <v>76</v>
      </c>
      <c r="I11" s="28">
        <v>79</v>
      </c>
      <c r="J11" s="64">
        <f>AVERAGE(E11:I11)</f>
        <v>85.6</v>
      </c>
      <c r="K11" s="28">
        <v>97</v>
      </c>
      <c r="L11" s="28">
        <v>75</v>
      </c>
      <c r="M11" s="28">
        <v>45</v>
      </c>
      <c r="N11" s="28">
        <v>30</v>
      </c>
      <c r="O11" s="28">
        <v>27</v>
      </c>
      <c r="P11" s="56">
        <f>AVERAGE(K11:O11)</f>
        <v>54.8</v>
      </c>
      <c r="Q11" s="31">
        <v>33</v>
      </c>
      <c r="R11" s="6"/>
      <c r="S11" s="6"/>
      <c r="T11" s="6"/>
      <c r="U11" s="6"/>
      <c r="V11" s="6"/>
    </row>
    <row r="12" spans="1:22" s="1" customFormat="1">
      <c r="A12" s="6"/>
      <c r="B12" s="6"/>
      <c r="C12" s="30"/>
      <c r="D12" s="27" t="s">
        <v>6</v>
      </c>
      <c r="E12" s="40">
        <f t="shared" ref="E12" si="0">E11/E22</f>
        <v>0.17996289424860853</v>
      </c>
      <c r="F12" s="40">
        <f t="shared" ref="F12" si="1">F11/F22</f>
        <v>0.15185185185185185</v>
      </c>
      <c r="G12" s="40">
        <f t="shared" ref="G12" si="2">G11/G22</f>
        <v>0.18503937007874016</v>
      </c>
      <c r="H12" s="41">
        <f t="shared" ref="H12" si="3">H11/H22</f>
        <v>0.15019762845849802</v>
      </c>
      <c r="I12" s="41">
        <f t="shared" ref="I12" si="4">I11/I22</f>
        <v>0.14794007490636704</v>
      </c>
      <c r="J12" s="65">
        <f t="shared" ref="J12:Q12" si="5">J11/J22</f>
        <v>0.16292348686714883</v>
      </c>
      <c r="K12" s="41">
        <f t="shared" ref="K12" si="6">K11/K22</f>
        <v>0.18233082706766918</v>
      </c>
      <c r="L12" s="41">
        <f t="shared" ref="L12" si="7">L11/L22</f>
        <v>0.1609442060085837</v>
      </c>
      <c r="M12" s="41">
        <f t="shared" ref="M12" si="8">M11/M22</f>
        <v>9.2402464065708415E-2</v>
      </c>
      <c r="N12" s="41">
        <f t="shared" si="5"/>
        <v>7.2639225181598058E-2</v>
      </c>
      <c r="O12" s="41">
        <f t="shared" si="5"/>
        <v>6.4593301435406703E-2</v>
      </c>
      <c r="P12" s="57">
        <f t="shared" si="5"/>
        <v>0.11830742659758203</v>
      </c>
      <c r="Q12" s="42">
        <f t="shared" si="5"/>
        <v>8.4183673469387751E-2</v>
      </c>
      <c r="R12" s="6"/>
      <c r="S12" s="6"/>
      <c r="T12" s="6"/>
      <c r="U12" s="6"/>
      <c r="V12" s="6"/>
    </row>
    <row r="13" spans="1:22" s="1" customFormat="1">
      <c r="A13" s="6"/>
      <c r="B13" s="6"/>
      <c r="C13" s="43" t="s">
        <v>7</v>
      </c>
      <c r="D13" s="44" t="s">
        <v>24</v>
      </c>
      <c r="E13" s="45">
        <v>2628</v>
      </c>
      <c r="F13" s="45">
        <v>1893</v>
      </c>
      <c r="G13" s="45">
        <v>2090</v>
      </c>
      <c r="H13" s="45">
        <v>1749</v>
      </c>
      <c r="I13" s="45">
        <v>2445</v>
      </c>
      <c r="J13" s="66">
        <f>AVERAGE(E13:I13)</f>
        <v>2161</v>
      </c>
      <c r="K13" s="45">
        <v>2421</v>
      </c>
      <c r="L13" s="45">
        <v>2201</v>
      </c>
      <c r="M13" s="45">
        <v>1410</v>
      </c>
      <c r="N13" s="45">
        <v>1068</v>
      </c>
      <c r="O13" s="45">
        <v>1354</v>
      </c>
      <c r="P13" s="58">
        <f>AVERAGE(K13:O13)</f>
        <v>1690.8</v>
      </c>
      <c r="Q13" s="46">
        <v>1255</v>
      </c>
      <c r="R13" s="6"/>
      <c r="S13" s="6"/>
      <c r="T13" s="6"/>
      <c r="U13" s="6"/>
      <c r="V13" s="6"/>
    </row>
    <row r="14" spans="1:22" s="1" customFormat="1">
      <c r="A14" s="6"/>
      <c r="B14" s="6"/>
      <c r="C14" s="47"/>
      <c r="D14" s="48" t="s">
        <v>8</v>
      </c>
      <c r="E14" s="49">
        <f t="shared" ref="E14" si="9">E13/E23</f>
        <v>0.10345234814785655</v>
      </c>
      <c r="F14" s="49">
        <f t="shared" ref="F14" si="10">F13/F23</f>
        <v>7.5277369069869163E-2</v>
      </c>
      <c r="G14" s="49">
        <f t="shared" ref="G14" si="11">G13/G23</f>
        <v>8.5028478437754268E-2</v>
      </c>
      <c r="H14" s="49">
        <f t="shared" ref="H14" si="12">H13/H23</f>
        <v>7.11669921875E-2</v>
      </c>
      <c r="I14" s="49">
        <f t="shared" ref="I14" si="13">I13/I23</f>
        <v>9.7992064446314781E-2</v>
      </c>
      <c r="J14" s="67">
        <f t="shared" ref="J14:Q14" si="14">J13/J23</f>
        <v>8.6677844003946819E-2</v>
      </c>
      <c r="K14" s="49">
        <f t="shared" ref="K14" si="15">K13/K23</f>
        <v>9.5695482034863041E-2</v>
      </c>
      <c r="L14" s="49">
        <f t="shared" ref="L14" si="16">L13/L23</f>
        <v>9.3971479805311245E-2</v>
      </c>
      <c r="M14" s="49">
        <f t="shared" ref="M14" si="17">M13/M23</f>
        <v>5.7424452227742936E-2</v>
      </c>
      <c r="N14" s="50">
        <f t="shared" si="14"/>
        <v>4.5269582909460836E-2</v>
      </c>
      <c r="O14" s="49">
        <f t="shared" si="14"/>
        <v>5.2711488301475456E-2</v>
      </c>
      <c r="P14" s="59">
        <f t="shared" si="14"/>
        <v>6.8981836578161468E-2</v>
      </c>
      <c r="Q14" s="51">
        <f t="shared" si="14"/>
        <v>5.0183941138835571E-2</v>
      </c>
      <c r="R14" s="6"/>
      <c r="S14" s="6"/>
      <c r="T14" s="6"/>
      <c r="U14" s="6"/>
      <c r="V14" s="6"/>
    </row>
    <row r="15" spans="1:22" s="1" customFormat="1">
      <c r="A15" s="6"/>
      <c r="B15" s="6"/>
      <c r="C15" s="30" t="s">
        <v>25</v>
      </c>
      <c r="D15" s="27" t="s">
        <v>26</v>
      </c>
      <c r="E15" s="29">
        <v>27.092783505154639</v>
      </c>
      <c r="F15" s="29">
        <v>23.085365853658537</v>
      </c>
      <c r="G15" s="29">
        <v>22.23404255319149</v>
      </c>
      <c r="H15" s="29">
        <v>23.013157894736842</v>
      </c>
      <c r="I15" s="29">
        <v>30.949367088607595</v>
      </c>
      <c r="J15" s="68">
        <f>AVERAGE(E15:I15)</f>
        <v>25.274943379069821</v>
      </c>
      <c r="K15" s="29">
        <v>24.958762886597938</v>
      </c>
      <c r="L15" s="29">
        <v>29.346666666666668</v>
      </c>
      <c r="M15" s="29">
        <v>31.333333333333332</v>
      </c>
      <c r="N15" s="29">
        <v>35.6</v>
      </c>
      <c r="O15" s="29">
        <v>50.148148148148145</v>
      </c>
      <c r="P15" s="60">
        <f>AVERAGE(K15:O15)</f>
        <v>34.277382206949213</v>
      </c>
      <c r="Q15" s="32">
        <v>38.030303030303031</v>
      </c>
      <c r="R15" s="6"/>
      <c r="S15" s="6"/>
      <c r="T15" s="6"/>
      <c r="U15" s="6"/>
      <c r="V15" s="6"/>
    </row>
    <row r="16" spans="1:22" s="1" customFormat="1">
      <c r="A16" s="6"/>
      <c r="B16" s="6"/>
      <c r="C16" s="52" t="s">
        <v>9</v>
      </c>
      <c r="D16" s="27" t="s">
        <v>10</v>
      </c>
      <c r="E16" s="29">
        <v>47.129870129870127</v>
      </c>
      <c r="F16" s="29">
        <v>46.568518518518516</v>
      </c>
      <c r="G16" s="29">
        <v>48.385826771653541</v>
      </c>
      <c r="H16" s="29">
        <v>48.569169960474305</v>
      </c>
      <c r="I16" s="29">
        <v>46.724719101123597</v>
      </c>
      <c r="J16" s="68">
        <f>AVERAGE(E16:I16)</f>
        <v>47.475620896328017</v>
      </c>
      <c r="K16" s="29">
        <v>47.554511278195491</v>
      </c>
      <c r="L16" s="29">
        <v>50.261802575107296</v>
      </c>
      <c r="M16" s="29">
        <v>50.418891170431209</v>
      </c>
      <c r="N16" s="29">
        <v>57.123486682808718</v>
      </c>
      <c r="O16" s="29">
        <v>61.452153110047846</v>
      </c>
      <c r="P16" s="60">
        <f>AVERAGE(K16:O16)</f>
        <v>53.362168963318119</v>
      </c>
      <c r="Q16" s="32">
        <v>63.795918367346935</v>
      </c>
      <c r="R16" s="6"/>
      <c r="S16" s="6"/>
      <c r="T16" s="6"/>
      <c r="U16" s="6"/>
      <c r="V16" s="6"/>
    </row>
    <row r="17" spans="1:22" s="1" customFormat="1">
      <c r="A17" s="6"/>
      <c r="B17" s="6"/>
      <c r="C17" s="43" t="s">
        <v>11</v>
      </c>
      <c r="D17" s="44" t="s">
        <v>27</v>
      </c>
      <c r="E17" s="53">
        <v>7.1950718685831623</v>
      </c>
      <c r="F17" s="53">
        <v>5.1827515400410675</v>
      </c>
      <c r="G17" s="53">
        <v>5.722108145106092</v>
      </c>
      <c r="H17" s="53">
        <v>4.7885010266940453</v>
      </c>
      <c r="I17" s="53">
        <v>6.6940451745379876</v>
      </c>
      <c r="J17" s="69">
        <f>AVERAGE(E17:I17)</f>
        <v>5.9164955509924706</v>
      </c>
      <c r="K17" s="53">
        <v>6.6283367556468171</v>
      </c>
      <c r="L17" s="53">
        <v>6.0260095824777551</v>
      </c>
      <c r="M17" s="53">
        <v>3.8603696098562628</v>
      </c>
      <c r="N17" s="53">
        <v>2.924024640657084</v>
      </c>
      <c r="O17" s="53">
        <v>3.7070499657768652</v>
      </c>
      <c r="P17" s="61">
        <f>AVERAGE(K17:O17)</f>
        <v>4.6291581108829565</v>
      </c>
      <c r="Q17" s="54">
        <v>3.4360027378507869</v>
      </c>
      <c r="R17" s="6"/>
      <c r="S17" s="6"/>
      <c r="T17" s="6"/>
      <c r="U17" s="6"/>
      <c r="V17" s="6"/>
    </row>
    <row r="18" spans="1:22" s="1" customFormat="1" ht="15" thickBot="1">
      <c r="A18" s="6"/>
      <c r="B18" s="6"/>
      <c r="C18" s="33"/>
      <c r="D18" s="34" t="s">
        <v>12</v>
      </c>
      <c r="E18" s="35">
        <f t="shared" ref="E18" si="18">E17/E27</f>
        <v>0.10345234814785656</v>
      </c>
      <c r="F18" s="35">
        <f t="shared" ref="F18" si="19">F17/F27</f>
        <v>7.5277369069869163E-2</v>
      </c>
      <c r="G18" s="35">
        <f t="shared" ref="G18" si="20">G17/G27</f>
        <v>8.5028478437754282E-2</v>
      </c>
      <c r="H18" s="35">
        <f t="shared" ref="H18" si="21">H17/H27</f>
        <v>7.11669921875E-2</v>
      </c>
      <c r="I18" s="35">
        <f t="shared" ref="I18" si="22">I17/I27</f>
        <v>9.7992064446314781E-2</v>
      </c>
      <c r="J18" s="70">
        <f t="shared" ref="J18:Q18" si="23">J17/J27</f>
        <v>8.6677844003946833E-2</v>
      </c>
      <c r="K18" s="35">
        <f t="shared" ref="K18" si="24">K17/K27</f>
        <v>9.5695482034863041E-2</v>
      </c>
      <c r="L18" s="35">
        <f t="shared" ref="L18" si="25">L17/L27</f>
        <v>9.3971479805311259E-2</v>
      </c>
      <c r="M18" s="35">
        <f t="shared" ref="M18" si="26">M17/M27</f>
        <v>5.742445222774293E-2</v>
      </c>
      <c r="N18" s="36">
        <f t="shared" si="23"/>
        <v>4.5269582909460829E-2</v>
      </c>
      <c r="O18" s="35">
        <f t="shared" si="23"/>
        <v>5.271148830147545E-2</v>
      </c>
      <c r="P18" s="62">
        <f t="shared" si="23"/>
        <v>6.8981836578161454E-2</v>
      </c>
      <c r="Q18" s="37">
        <f t="shared" si="23"/>
        <v>5.0183941138835571E-2</v>
      </c>
      <c r="R18" s="6"/>
      <c r="S18" s="6"/>
      <c r="T18" s="6"/>
      <c r="U18" s="6"/>
      <c r="V18" s="6"/>
    </row>
    <row r="19" spans="1:22" s="1" customFormat="1" ht="15" thickTop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1" customFormat="1" ht="15" thickBot="1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1" customFormat="1" ht="28.5" thickBot="1">
      <c r="A21" s="6"/>
      <c r="B21" s="6"/>
      <c r="C21" s="6"/>
      <c r="D21" s="8"/>
      <c r="E21" s="9">
        <v>2012</v>
      </c>
      <c r="F21" s="9">
        <v>2013</v>
      </c>
      <c r="G21" s="9">
        <v>2014</v>
      </c>
      <c r="H21" s="9">
        <v>2015</v>
      </c>
      <c r="I21" s="9">
        <v>2016</v>
      </c>
      <c r="J21" s="10" t="s">
        <v>18</v>
      </c>
      <c r="K21" s="9">
        <v>2017</v>
      </c>
      <c r="L21" s="9">
        <v>2018</v>
      </c>
      <c r="M21" s="9">
        <v>2019</v>
      </c>
      <c r="N21" s="9">
        <v>2020</v>
      </c>
      <c r="O21" s="9">
        <v>2021</v>
      </c>
      <c r="P21" s="10" t="s">
        <v>19</v>
      </c>
      <c r="Q21" s="11" t="s">
        <v>20</v>
      </c>
      <c r="R21" s="6"/>
      <c r="S21" s="6"/>
      <c r="T21" s="6"/>
      <c r="U21" s="6"/>
      <c r="V21" s="6"/>
    </row>
    <row r="22" spans="1:22" s="1" customFormat="1">
      <c r="A22" s="6"/>
      <c r="B22" s="6"/>
      <c r="C22" s="6"/>
      <c r="D22" s="12" t="s">
        <v>14</v>
      </c>
      <c r="E22" s="6">
        <v>539</v>
      </c>
      <c r="F22" s="6">
        <v>540</v>
      </c>
      <c r="G22" s="6">
        <v>508</v>
      </c>
      <c r="H22" s="6">
        <v>506</v>
      </c>
      <c r="I22" s="6">
        <v>534</v>
      </c>
      <c r="J22" s="13">
        <f>AVERAGE(E22:I22)</f>
        <v>525.4</v>
      </c>
      <c r="K22" s="6">
        <v>532</v>
      </c>
      <c r="L22" s="6">
        <v>466</v>
      </c>
      <c r="M22" s="6">
        <v>487</v>
      </c>
      <c r="N22" s="6">
        <v>413</v>
      </c>
      <c r="O22" s="6">
        <v>418</v>
      </c>
      <c r="P22" s="13">
        <f>AVERAGE(K22:O22)</f>
        <v>463.2</v>
      </c>
      <c r="Q22" s="14">
        <v>392</v>
      </c>
      <c r="R22" s="6"/>
      <c r="S22" s="6"/>
      <c r="T22" s="6"/>
      <c r="U22" s="6"/>
      <c r="V22" s="6"/>
    </row>
    <row r="23" spans="1:22" s="1" customFormat="1" ht="15" thickBot="1">
      <c r="A23" s="6"/>
      <c r="B23" s="6"/>
      <c r="C23" s="6"/>
      <c r="D23" s="15" t="s">
        <v>2</v>
      </c>
      <c r="E23" s="16">
        <v>25403</v>
      </c>
      <c r="F23" s="16">
        <v>25147</v>
      </c>
      <c r="G23" s="16">
        <v>24580</v>
      </c>
      <c r="H23" s="16">
        <v>24576</v>
      </c>
      <c r="I23" s="16">
        <v>24951</v>
      </c>
      <c r="J23" s="16">
        <f>AVERAGE(E23:I23)</f>
        <v>24931.4</v>
      </c>
      <c r="K23" s="16">
        <v>25299</v>
      </c>
      <c r="L23" s="16">
        <v>23422</v>
      </c>
      <c r="M23" s="16">
        <v>24554</v>
      </c>
      <c r="N23" s="16">
        <v>23592</v>
      </c>
      <c r="O23" s="16">
        <v>25687</v>
      </c>
      <c r="P23" s="16">
        <f>AVERAGE(K23:O23)</f>
        <v>24510.799999999999</v>
      </c>
      <c r="Q23" s="17">
        <v>25008</v>
      </c>
      <c r="R23" s="6"/>
      <c r="S23" s="6"/>
      <c r="T23" s="6"/>
      <c r="U23" s="6"/>
      <c r="V23" s="6"/>
    </row>
    <row r="24" spans="1:22" s="1" customFormat="1">
      <c r="A24" s="6"/>
      <c r="B24" s="6"/>
      <c r="C24" s="6"/>
      <c r="D24" s="1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1" customFormat="1" ht="15" thickBot="1">
      <c r="A25" s="6"/>
      <c r="B25" s="6"/>
      <c r="C25" s="6"/>
      <c r="D25" s="1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"/>
      <c r="S25" s="6"/>
      <c r="T25" s="6"/>
      <c r="U25" s="6"/>
      <c r="V25" s="6"/>
    </row>
    <row r="26" spans="1:22" s="1" customFormat="1" ht="28.5" thickBot="1">
      <c r="A26" s="6"/>
      <c r="B26" s="6"/>
      <c r="C26" s="6"/>
      <c r="D26" s="19"/>
      <c r="E26" s="20">
        <v>2012</v>
      </c>
      <c r="F26" s="20">
        <v>2013</v>
      </c>
      <c r="G26" s="20">
        <v>2014</v>
      </c>
      <c r="H26" s="21">
        <v>2015</v>
      </c>
      <c r="I26" s="21">
        <v>2016</v>
      </c>
      <c r="J26" s="22" t="s">
        <v>18</v>
      </c>
      <c r="K26" s="21">
        <v>2017</v>
      </c>
      <c r="L26" s="21">
        <v>2018</v>
      </c>
      <c r="M26" s="21">
        <v>2019</v>
      </c>
      <c r="N26" s="21">
        <v>2020</v>
      </c>
      <c r="O26" s="21">
        <v>2021</v>
      </c>
      <c r="P26" s="22" t="s">
        <v>19</v>
      </c>
      <c r="Q26" s="23" t="s">
        <v>20</v>
      </c>
      <c r="R26" s="6"/>
      <c r="S26" s="6"/>
      <c r="T26" s="6"/>
      <c r="U26" s="6"/>
      <c r="V26" s="6"/>
    </row>
    <row r="27" spans="1:22" s="1" customFormat="1" ht="15" thickBot="1">
      <c r="A27" s="6"/>
      <c r="B27" s="6"/>
      <c r="C27" s="6"/>
      <c r="D27" s="24" t="s">
        <v>13</v>
      </c>
      <c r="E27" s="25">
        <v>69.549623545516766</v>
      </c>
      <c r="F27" s="25">
        <v>68.848733744010957</v>
      </c>
      <c r="G27" s="25">
        <v>67.296372347707049</v>
      </c>
      <c r="H27" s="25">
        <v>67.285420944558524</v>
      </c>
      <c r="I27" s="25">
        <v>68.312114989733061</v>
      </c>
      <c r="J27" s="25">
        <f>AVERAGE(E27:I27)</f>
        <v>68.258453114305269</v>
      </c>
      <c r="K27" s="25">
        <v>69.264887063655024</v>
      </c>
      <c r="L27" s="25">
        <v>64.12594113620807</v>
      </c>
      <c r="M27" s="25">
        <v>67.225188227241617</v>
      </c>
      <c r="N27" s="25">
        <v>64.591375770020534</v>
      </c>
      <c r="O27" s="25">
        <v>70.327173169062291</v>
      </c>
      <c r="P27" s="25">
        <f>AVERAGE(K27:O27)</f>
        <v>67.106913073237507</v>
      </c>
      <c r="Q27" s="26">
        <v>68.468172484599592</v>
      </c>
      <c r="R27" s="6"/>
      <c r="S27" s="6"/>
      <c r="T27" s="6"/>
      <c r="U27" s="6"/>
      <c r="V27" s="6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</sheetData>
  <mergeCells count="2">
    <mergeCell ref="C7:L7"/>
    <mergeCell ref="C10:D10"/>
  </mergeCells>
  <pageMargins left="0.7" right="0.7" top="0.75" bottom="0.75" header="0.3" footer="0.3"/>
  <pageSetup paperSize="9" orientation="portrait" r:id="rId1"/>
  <ignoredErrors>
    <ignoredError sqref="J12 J14 P12 P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8F52D1-2DB6-4561-A71C-D3B38B6BD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E926D-F5E4-485B-998B-268968BA2CDE}">
  <ds:schemaRefs>
    <ds:schemaRef ds:uri="3b23351c-6ed6-444c-a66b-e3c1876fb1b1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304e8da-070f-413a-89c8-6e99405170b0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9EA844-5DD5-49AB-B1BB-E263399ABE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