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3_RedGér/"/>
    </mc:Choice>
  </mc:AlternateContent>
  <xr:revisionPtr revIDLastSave="15" documentId="11_3E0016D0ED9B56B185874759D1AB7A2F2B550396" xr6:coauthVersionLast="47" xr6:coauthVersionMax="47" xr10:uidLastSave="{07ACF7D7-521A-45E3-86E8-AB61AA26BD5F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3" l="1"/>
  <c r="D14" i="13" s="1"/>
  <c r="E31" i="13"/>
  <c r="F18" i="13" s="1"/>
  <c r="F31" i="13"/>
  <c r="F12" i="13" s="1"/>
  <c r="G31" i="13"/>
  <c r="G12" i="13" s="1"/>
  <c r="H31" i="13"/>
  <c r="I16" i="13" s="1"/>
  <c r="I31" i="13"/>
  <c r="J18" i="13" s="1"/>
  <c r="J31" i="13"/>
  <c r="K18" i="13" s="1"/>
  <c r="K31" i="13"/>
  <c r="L18" i="13" s="1"/>
  <c r="L31" i="13"/>
  <c r="M31" i="13"/>
  <c r="C31" i="13"/>
  <c r="C12" i="13" s="1"/>
  <c r="K13" i="13" l="1"/>
  <c r="K16" i="13"/>
  <c r="L11" i="13"/>
  <c r="L17" i="13"/>
  <c r="K17" i="13"/>
  <c r="J11" i="13"/>
  <c r="J13" i="13"/>
  <c r="J14" i="13"/>
  <c r="J16" i="13"/>
  <c r="J12" i="13"/>
  <c r="J15" i="13"/>
  <c r="I15" i="13"/>
  <c r="I14" i="13"/>
  <c r="I18" i="13"/>
  <c r="I12" i="13"/>
  <c r="I13" i="13"/>
  <c r="I17" i="13"/>
  <c r="I11" i="13"/>
  <c r="G11" i="13"/>
  <c r="F17" i="13"/>
  <c r="G18" i="13"/>
  <c r="D12" i="13"/>
  <c r="D16" i="13"/>
  <c r="C16" i="13"/>
  <c r="C13" i="13"/>
  <c r="C17" i="13"/>
  <c r="F11" i="13"/>
  <c r="G17" i="13"/>
  <c r="L16" i="13"/>
  <c r="E12" i="13"/>
  <c r="E13" i="13"/>
  <c r="D17" i="13"/>
  <c r="F16" i="13"/>
  <c r="G16" i="13"/>
  <c r="L15" i="13"/>
  <c r="C14" i="13"/>
  <c r="E17" i="13"/>
  <c r="F15" i="13"/>
  <c r="G15" i="13"/>
  <c r="L14" i="13"/>
  <c r="E14" i="13"/>
  <c r="F14" i="13"/>
  <c r="G14" i="13"/>
  <c r="L13" i="13"/>
  <c r="D11" i="13"/>
  <c r="C15" i="13"/>
  <c r="F13" i="13"/>
  <c r="G13" i="13"/>
  <c r="L12" i="13"/>
  <c r="C11" i="13"/>
  <c r="D15" i="13"/>
  <c r="E15" i="13"/>
  <c r="K11" i="13"/>
  <c r="D13" i="13"/>
  <c r="K14" i="13"/>
  <c r="J17" i="13"/>
  <c r="E16" i="13"/>
  <c r="K12" i="13"/>
  <c r="E11" i="13"/>
  <c r="K15" i="13"/>
  <c r="O17" i="13"/>
  <c r="D18" i="13" l="1"/>
  <c r="E18" i="13"/>
  <c r="C18" i="13"/>
  <c r="O11" i="13"/>
  <c r="H17" i="13"/>
  <c r="H16" i="13"/>
  <c r="H15" i="13"/>
  <c r="H14" i="13"/>
  <c r="H13" i="13"/>
  <c r="H12" i="13"/>
  <c r="H11" i="13"/>
  <c r="O18" i="13" l="1"/>
  <c r="O16" i="13"/>
  <c r="O15" i="13"/>
  <c r="O14" i="13"/>
  <c r="O13" i="13"/>
  <c r="O12" i="13"/>
  <c r="M18" i="13"/>
  <c r="M17" i="13"/>
  <c r="M16" i="13"/>
  <c r="M15" i="13"/>
  <c r="M14" i="13"/>
  <c r="M13" i="13"/>
  <c r="M12" i="13"/>
  <c r="M11" i="13"/>
  <c r="N11" i="13" s="1"/>
  <c r="N14" i="13" l="1"/>
  <c r="N15" i="13"/>
  <c r="N17" i="13"/>
  <c r="N13" i="13"/>
  <c r="N12" i="13"/>
  <c r="N16" i="13"/>
  <c r="H18" i="13" l="1"/>
</calcChain>
</file>

<file path=xl/sharedStrings.xml><?xml version="1.0" encoding="utf-8"?>
<sst xmlns="http://schemas.openxmlformats.org/spreadsheetml/2006/main" count="28" uniqueCount="21">
  <si>
    <t>Classes
d’âge</t>
  </si>
  <si>
    <t>Total</t>
  </si>
  <si>
    <t>Grand Total</t>
  </si>
  <si>
    <t>65-69</t>
  </si>
  <si>
    <t>70-74</t>
  </si>
  <si>
    <t>75-79</t>
  </si>
  <si>
    <t>80-84</t>
  </si>
  <si>
    <t>85-89</t>
  </si>
  <si>
    <t>90 et +</t>
  </si>
  <si>
    <t>&lt; 65</t>
  </si>
  <si>
    <t>Nombre de journées</t>
  </si>
  <si>
    <t xml:space="preserve">Unités : Pour chaque tranche d'âge et pour une année donnée, part des journées de rééducation gériatrique dans le total des journées de rééducation gériatrique </t>
  </si>
  <si>
    <t xml:space="preserve">Périmètre d'inclusion : activité opposable, résidents et non-résidents, HIS et services de rééducation gériatrique des centres hospitaliers </t>
  </si>
  <si>
    <t>Tableau : Evolution de la répartition des journées de rééducation gériatrique selon l'âge, au GDL, 2012-2022</t>
  </si>
  <si>
    <t>Référence : Carte sanitaire 2023</t>
  </si>
  <si>
    <t>Années de référence : 2012-2022</t>
  </si>
  <si>
    <t>2022(p)</t>
  </si>
  <si>
    <t>2022 (p)</t>
  </si>
  <si>
    <t>Moy.
 2012-16</t>
  </si>
  <si>
    <t>Croissance ann. moy. 
2012-21</t>
  </si>
  <si>
    <t>Source : données IGSS (sauf HIS 2018-2021 : établissement) / Traitement : Observatoire national de la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</si>
</sst>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[&gt;=0]\+0.0%;[&lt;0]\-0.0%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sz val="11"/>
      <name val="HelveticaNeueLT Std"/>
      <family val="2"/>
    </font>
    <font>
      <b/>
      <sz val="11"/>
      <color rgb="FFFF0000"/>
      <name val="HelveticaNeueLT Std"/>
      <family val="2"/>
    </font>
    <font>
      <b/>
      <sz val="11"/>
      <color rgb="FF000000"/>
      <name val="HelveticaNeueLT Std"/>
      <family val="2"/>
    </font>
    <font>
      <b/>
      <sz val="9"/>
      <name val="HelveticaNeueLT Std"/>
      <family val="2"/>
    </font>
    <font>
      <sz val="9"/>
      <name val="HelveticaNeueLT Std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009696"/>
        <bgColor rgb="FF000000"/>
      </patternFill>
    </fill>
    <fill>
      <patternFill patternType="solid">
        <fgColor rgb="FFE0E0E0"/>
        <bgColor rgb="FF000000"/>
      </patternFill>
    </fill>
    <fill>
      <patternFill patternType="solid">
        <fgColor rgb="FFE0E0E0"/>
        <bgColor indexed="64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47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Fill="1" applyBorder="1"/>
    <xf numFmtId="0" fontId="6" fillId="0" borderId="0" xfId="0" applyFont="1" applyFill="1" applyBorder="1" applyAlignment="1"/>
    <xf numFmtId="0" fontId="10" fillId="0" borderId="0" xfId="0" applyFont="1" applyFill="1" applyBorder="1"/>
    <xf numFmtId="0" fontId="6" fillId="0" borderId="0" xfId="0" applyNumberFormat="1" applyFont="1" applyFill="1" applyBorder="1"/>
    <xf numFmtId="0" fontId="13" fillId="0" borderId="0" xfId="0" applyFont="1" applyFill="1" applyBorder="1"/>
    <xf numFmtId="0" fontId="14" fillId="0" borderId="0" xfId="0" applyNumberFormat="1" applyFont="1" applyFill="1" applyBorder="1"/>
    <xf numFmtId="164" fontId="8" fillId="4" borderId="0" xfId="7" applyNumberFormat="1" applyFont="1" applyFill="1" applyBorder="1" applyAlignment="1">
      <alignment horizontal="right"/>
    </xf>
    <xf numFmtId="164" fontId="8" fillId="5" borderId="0" xfId="7" applyNumberFormat="1" applyFont="1" applyFill="1" applyBorder="1" applyAlignment="1">
      <alignment horizontal="right"/>
    </xf>
    <xf numFmtId="164" fontId="8" fillId="0" borderId="0" xfId="7" applyNumberFormat="1" applyFont="1" applyFill="1" applyBorder="1" applyAlignment="1">
      <alignment horizontal="right"/>
    </xf>
    <xf numFmtId="164" fontId="8" fillId="4" borderId="2" xfId="7" applyNumberFormat="1" applyFont="1" applyFill="1" applyBorder="1" applyAlignment="1">
      <alignment horizontal="right"/>
    </xf>
    <xf numFmtId="164" fontId="8" fillId="0" borderId="2" xfId="7" applyNumberFormat="1" applyFont="1" applyFill="1" applyBorder="1" applyAlignment="1">
      <alignment horizontal="right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 vertical="center" wrapText="1"/>
    </xf>
    <xf numFmtId="164" fontId="8" fillId="0" borderId="7" xfId="7" applyNumberFormat="1" applyFont="1" applyFill="1" applyBorder="1" applyAlignment="1">
      <alignment horizontal="right"/>
    </xf>
    <xf numFmtId="164" fontId="8" fillId="4" borderId="7" xfId="7" applyNumberFormat="1" applyFont="1" applyFill="1" applyBorder="1" applyAlignment="1">
      <alignment horizontal="right"/>
    </xf>
    <xf numFmtId="167" fontId="8" fillId="0" borderId="7" xfId="7" applyNumberFormat="1" applyFont="1" applyFill="1" applyBorder="1" applyAlignment="1">
      <alignment horizontal="right"/>
    </xf>
    <xf numFmtId="167" fontId="8" fillId="4" borderId="7" xfId="7" applyNumberFormat="1" applyFont="1" applyFill="1" applyBorder="1" applyAlignment="1">
      <alignment horizontal="right"/>
    </xf>
    <xf numFmtId="0" fontId="9" fillId="3" borderId="8" xfId="0" applyFont="1" applyFill="1" applyBorder="1" applyAlignment="1">
      <alignment horizontal="center" vertical="center" wrapText="1"/>
    </xf>
    <xf numFmtId="164" fontId="8" fillId="0" borderId="9" xfId="7" applyNumberFormat="1" applyFont="1" applyFill="1" applyBorder="1" applyAlignment="1">
      <alignment horizontal="right"/>
    </xf>
    <xf numFmtId="164" fontId="8" fillId="4" borderId="9" xfId="7" applyNumberFormat="1" applyFont="1" applyFill="1" applyBorder="1" applyAlignment="1">
      <alignment horizontal="right"/>
    </xf>
    <xf numFmtId="0" fontId="15" fillId="5" borderId="10" xfId="0" applyFont="1" applyFill="1" applyBorder="1" applyAlignment="1">
      <alignment horizontal="center"/>
    </xf>
    <xf numFmtId="164" fontId="15" fillId="5" borderId="11" xfId="7" applyNumberFormat="1" applyFont="1" applyFill="1" applyBorder="1" applyAlignment="1">
      <alignment horizontal="right"/>
    </xf>
    <xf numFmtId="164" fontId="15" fillId="5" borderId="12" xfId="7" applyNumberFormat="1" applyFont="1" applyFill="1" applyBorder="1" applyAlignment="1">
      <alignment horizontal="right"/>
    </xf>
    <xf numFmtId="164" fontId="15" fillId="5" borderId="13" xfId="7" applyNumberFormat="1" applyFont="1" applyFill="1" applyBorder="1" applyAlignment="1">
      <alignment horizontal="right"/>
    </xf>
    <xf numFmtId="164" fontId="15" fillId="5" borderId="14" xfId="7" applyNumberFormat="1" applyFont="1" applyFill="1" applyBorder="1" applyAlignment="1">
      <alignment horizontal="right"/>
    </xf>
    <xf numFmtId="0" fontId="6" fillId="0" borderId="2" xfId="0" applyNumberFormat="1" applyFont="1" applyFill="1" applyBorder="1"/>
    <xf numFmtId="0" fontId="11" fillId="0" borderId="11" xfId="0" applyFont="1" applyFill="1" applyBorder="1"/>
    <xf numFmtId="0" fontId="11" fillId="0" borderId="14" xfId="0" applyFont="1" applyFill="1" applyBorder="1"/>
    <xf numFmtId="0" fontId="11" fillId="2" borderId="4" xfId="0" applyFont="1" applyFill="1" applyBorder="1"/>
    <xf numFmtId="0" fontId="11" fillId="2" borderId="4" xfId="0" applyFont="1" applyFill="1" applyBorder="1" applyAlignment="1">
      <alignment horizontal="right"/>
    </xf>
    <xf numFmtId="0" fontId="11" fillId="2" borderId="5" xfId="0" applyFont="1" applyFill="1" applyBorder="1" applyAlignment="1">
      <alignment horizontal="right"/>
    </xf>
    <xf numFmtId="0" fontId="11" fillId="2" borderId="15" xfId="0" applyFont="1" applyFill="1" applyBorder="1"/>
    <xf numFmtId="0" fontId="12" fillId="0" borderId="16" xfId="0" applyFont="1" applyFill="1" applyBorder="1"/>
    <xf numFmtId="0" fontId="6" fillId="0" borderId="16" xfId="0" applyFont="1" applyFill="1" applyBorder="1"/>
    <xf numFmtId="0" fontId="11" fillId="0" borderId="17" xfId="0" applyFont="1" applyFill="1" applyBorder="1"/>
    <xf numFmtId="0" fontId="16" fillId="0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 2" xfId="4" xr:uid="{00000000-0005-0000-0000-000006000000}"/>
    <cellStyle name="Pourcentage" xfId="7" builtinId="5"/>
  </cellStyles>
  <dxfs count="0"/>
  <tableStyles count="0" defaultTableStyle="TableStyleMedium2" defaultPivotStyle="PivotStyleLight16"/>
  <colors>
    <mruColors>
      <color rgb="FFE0E0E0"/>
      <color rgb="FF009696"/>
      <color rgb="FFD5DCE4"/>
      <color rgb="FFD6DCE4"/>
      <color rgb="FFD60000"/>
      <color rgb="FF95B3D7"/>
      <color rgb="FF4454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fr-LU" sz="1100"/>
              <a:t>Pyramide</a:t>
            </a:r>
            <a:r>
              <a:rPr lang="fr-LU" sz="1100" baseline="0"/>
              <a:t> des âges des hospitalisations au GDL en 2009 selon le nombre de séjours</a:t>
            </a:r>
            <a:endParaRPr lang="fr-LU" sz="1100"/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C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>
                    <a:solidFill>
                      <a:sysClr val="windowText" lastClr="000000"/>
                    </a:solidFill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'[9]Age 1'!$A$3:$A$12</c:f>
              <c:strCache>
                <c:ptCount val="10"/>
                <c:pt idx="0">
                  <c:v>  0-4</c:v>
                </c:pt>
                <c:pt idx="1">
                  <c:v>  5-14</c:v>
                </c:pt>
                <c:pt idx="2">
                  <c:v> 15-24</c:v>
                </c:pt>
                <c:pt idx="3">
                  <c:v> 25-34</c:v>
                </c:pt>
                <c:pt idx="4">
                  <c:v> 35-44</c:v>
                </c:pt>
                <c:pt idx="5">
                  <c:v> 45-54</c:v>
                </c:pt>
                <c:pt idx="6">
                  <c:v> 55-64</c:v>
                </c:pt>
                <c:pt idx="7">
                  <c:v> 65-74</c:v>
                </c:pt>
                <c:pt idx="8">
                  <c:v> 75-84</c:v>
                </c:pt>
                <c:pt idx="9">
                  <c:v> 85 et +</c:v>
                </c:pt>
              </c:strCache>
            </c:strRef>
          </c:cat>
          <c:val>
            <c:numRef>
              <c:f>'[9]Age 1'!$B$3:$B$12</c:f>
              <c:numCache>
                <c:formatCode>General</c:formatCode>
                <c:ptCount val="10"/>
                <c:pt idx="0">
                  <c:v>4.9113356229536102E-2</c:v>
                </c:pt>
                <c:pt idx="1">
                  <c:v>4.787175456338677E-2</c:v>
                </c:pt>
                <c:pt idx="2">
                  <c:v>6.7016451222076473E-2</c:v>
                </c:pt>
                <c:pt idx="3">
                  <c:v>0.12662334411390694</c:v>
                </c:pt>
                <c:pt idx="4">
                  <c:v>0.13705680327622632</c:v>
                </c:pt>
                <c:pt idx="5">
                  <c:v>0.12964724494598032</c:v>
                </c:pt>
                <c:pt idx="6">
                  <c:v>0.12267825494888406</c:v>
                </c:pt>
                <c:pt idx="7">
                  <c:v>0.15045408577064412</c:v>
                </c:pt>
                <c:pt idx="8">
                  <c:v>0.12448057994813309</c:v>
                </c:pt>
                <c:pt idx="9">
                  <c:v>4.5058124981225779E-2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6-493E-ACF7-19717624C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58656"/>
        <c:axId val="126360192"/>
      </c:barChart>
      <c:catAx>
        <c:axId val="1263586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6360192"/>
        <c:crosses val="autoZero"/>
        <c:auto val="1"/>
        <c:lblAlgn val="ctr"/>
        <c:lblOffset val="100"/>
        <c:noMultiLvlLbl val="0"/>
      </c:catAx>
      <c:valAx>
        <c:axId val="12636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fr-FR"/>
          </a:p>
        </c:txPr>
        <c:crossAx val="12635865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CES-Projets\Carte%20Sanitaire\2_Carte%20sanitaire%202015_Update\5_Analyses\1_Cartographie%20ETS\2015_Rapport%20carte%20sanitaire_partie%201_activit&#233;_V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ateurs-clés"/>
      <sheetName val="Décès-séjours"/>
      <sheetName val="Evol hospitalisations"/>
      <sheetName val="evol hospi par ETS "/>
      <sheetName val="Hospi jour"/>
      <sheetName val="evol hospi jour par ETS "/>
      <sheetName val="Hospi jour (2)"/>
      <sheetName val="Maternité"/>
      <sheetName val="Distrib par ETS "/>
      <sheetName val="Age 1"/>
      <sheetName val="Ag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CHdN</v>
          </cell>
        </row>
      </sheetData>
      <sheetData sheetId="9">
        <row r="3">
          <cell r="A3" t="str">
            <v xml:space="preserve">  0-4</v>
          </cell>
          <cell r="B3">
            <v>4.9113356229536102E-2</v>
          </cell>
        </row>
        <row r="4">
          <cell r="A4" t="str">
            <v xml:space="preserve">  5-14</v>
          </cell>
          <cell r="B4">
            <v>4.787175456338677E-2</v>
          </cell>
        </row>
        <row r="5">
          <cell r="A5" t="str">
            <v xml:space="preserve"> 15-24</v>
          </cell>
          <cell r="B5">
            <v>6.7016451222076473E-2</v>
          </cell>
        </row>
        <row r="6">
          <cell r="A6" t="str">
            <v xml:space="preserve"> 25-34</v>
          </cell>
          <cell r="B6">
            <v>0.12662334411390694</v>
          </cell>
        </row>
        <row r="7">
          <cell r="A7" t="str">
            <v xml:space="preserve"> 35-44</v>
          </cell>
          <cell r="B7">
            <v>0.13705680327622632</v>
          </cell>
        </row>
        <row r="8">
          <cell r="A8" t="str">
            <v xml:space="preserve"> 45-54</v>
          </cell>
          <cell r="B8">
            <v>0.12964724494598032</v>
          </cell>
        </row>
        <row r="9">
          <cell r="A9" t="str">
            <v xml:space="preserve"> 55-64</v>
          </cell>
          <cell r="B9">
            <v>0.12267825494888406</v>
          </cell>
        </row>
        <row r="10">
          <cell r="A10" t="str">
            <v xml:space="preserve"> 65-74</v>
          </cell>
          <cell r="B10">
            <v>0.15045408577064412</v>
          </cell>
        </row>
        <row r="11">
          <cell r="A11" t="str">
            <v xml:space="preserve"> 75-84</v>
          </cell>
          <cell r="B11">
            <v>0.12448057994813309</v>
          </cell>
        </row>
        <row r="12">
          <cell r="A12" t="str">
            <v xml:space="preserve"> 85 et +</v>
          </cell>
          <cell r="B12">
            <v>4.5058124981225779E-2</v>
          </cell>
        </row>
      </sheetData>
      <sheetData sheetId="10">
        <row r="9">
          <cell r="C9" t="str">
            <v xml:space="preserve">  0-4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32"/>
  <sheetViews>
    <sheetView showGridLines="0" tabSelected="1" zoomScaleNormal="100" workbookViewId="0">
      <selection activeCell="O27" sqref="O27"/>
    </sheetView>
  </sheetViews>
  <sheetFormatPr baseColWidth="10" defaultColWidth="9.28515625" defaultRowHeight="14.25"/>
  <cols>
    <col min="1" max="1" width="5.140625" style="2" customWidth="1"/>
    <col min="2" max="2" width="13.42578125" style="2" customWidth="1"/>
    <col min="3" max="7" width="6.7109375" style="2" hidden="1" customWidth="1"/>
    <col min="8" max="10" width="8.7109375" style="2" customWidth="1"/>
    <col min="11" max="13" width="9.28515625" style="2"/>
    <col min="14" max="14" width="10.140625" style="2" customWidth="1"/>
    <col min="15" max="16384" width="9.28515625" style="2"/>
  </cols>
  <sheetData>
    <row r="2" spans="2:16">
      <c r="B2" s="1" t="s">
        <v>13</v>
      </c>
    </row>
    <row r="3" spans="2:16">
      <c r="B3" s="3"/>
    </row>
    <row r="4" spans="2:16">
      <c r="B4" s="3" t="s">
        <v>14</v>
      </c>
    </row>
    <row r="5" spans="2:16">
      <c r="B5" s="4" t="s">
        <v>20</v>
      </c>
    </row>
    <row r="6" spans="2:16">
      <c r="B6" s="3" t="s">
        <v>15</v>
      </c>
    </row>
    <row r="7" spans="2:16" ht="28.5" customHeight="1">
      <c r="B7" s="46" t="s">
        <v>12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2:16" ht="28.5" customHeight="1">
      <c r="B8" s="46" t="s">
        <v>11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6" ht="15" thickBot="1"/>
    <row r="10" spans="2:16" ht="36.75" thickTop="1">
      <c r="B10" s="16" t="s">
        <v>0</v>
      </c>
      <c r="C10" s="17">
        <v>2012</v>
      </c>
      <c r="D10" s="17">
        <v>2013</v>
      </c>
      <c r="E10" s="17">
        <v>2014</v>
      </c>
      <c r="F10" s="18">
        <v>2015</v>
      </c>
      <c r="G10" s="18">
        <v>2016</v>
      </c>
      <c r="H10" s="25" t="s">
        <v>18</v>
      </c>
      <c r="I10" s="18">
        <v>2017</v>
      </c>
      <c r="J10" s="18">
        <v>2018</v>
      </c>
      <c r="K10" s="18">
        <v>2019</v>
      </c>
      <c r="L10" s="18">
        <v>2020</v>
      </c>
      <c r="M10" s="18">
        <v>2021</v>
      </c>
      <c r="N10" s="20" t="s">
        <v>19</v>
      </c>
      <c r="O10" s="19" t="s">
        <v>17</v>
      </c>
      <c r="P10" s="5"/>
    </row>
    <row r="11" spans="2:16">
      <c r="B11" s="43" t="s">
        <v>9</v>
      </c>
      <c r="C11" s="13">
        <f>C24/C31</f>
        <v>7.2840762229493775E-2</v>
      </c>
      <c r="D11" s="13">
        <f>D24/D31</f>
        <v>6.744513224535735E-2</v>
      </c>
      <c r="E11" s="13">
        <f>E24/E31</f>
        <v>4.4413893720891086E-2</v>
      </c>
      <c r="F11" s="13">
        <f>F24/F$31</f>
        <v>3.4163720724701724E-2</v>
      </c>
      <c r="G11" s="13">
        <f>G24/G$31</f>
        <v>6.07913311462372E-2</v>
      </c>
      <c r="H11" s="26">
        <f>AVERAGE(C24:G24)/AVERAGE(C31:G31)</f>
        <v>5.6045610430831609E-2</v>
      </c>
      <c r="I11" s="13">
        <f>H24/H$31</f>
        <v>4.9998739951110101E-2</v>
      </c>
      <c r="J11" s="13">
        <f t="shared" ref="J11:J18" si="0">I24/I$31</f>
        <v>6.4223503582716113E-2</v>
      </c>
      <c r="K11" s="13">
        <f t="shared" ref="K11:K18" si="1">J24/J$31</f>
        <v>5.0883332984051809E-2</v>
      </c>
      <c r="L11" s="13">
        <f>K24/K$31</f>
        <v>4.741277930223442E-2</v>
      </c>
      <c r="M11" s="13">
        <f t="shared" ref="M11:M17" si="2">L24/L$31</f>
        <v>5.8897384004197584E-2</v>
      </c>
      <c r="N11" s="21">
        <f>((M11/C11)^(1/9))-1</f>
        <v>-2.3332275603531905E-2</v>
      </c>
      <c r="O11" s="15">
        <f t="shared" ref="O11:O18" si="3">M24/M$31</f>
        <v>4.4894427137417793E-2</v>
      </c>
      <c r="P11" s="5"/>
    </row>
    <row r="12" spans="2:16">
      <c r="B12" s="44" t="s">
        <v>3</v>
      </c>
      <c r="C12" s="11">
        <f>C25/C31</f>
        <v>5.7332196771798606E-2</v>
      </c>
      <c r="D12" s="11">
        <f>D25/D31</f>
        <v>6.7557681485649973E-2</v>
      </c>
      <c r="E12" s="11">
        <f>E25/E31</f>
        <v>6.1276022669883842E-2</v>
      </c>
      <c r="F12" s="12">
        <f t="shared" ref="F12:G16" si="4">F25/F$31</f>
        <v>8.1694653115333624E-2</v>
      </c>
      <c r="G12" s="12">
        <f t="shared" si="4"/>
        <v>7.1155184411969385E-2</v>
      </c>
      <c r="H12" s="27">
        <f>AVERAGE(C25:G25)/AVERAGE(C31:G31)</f>
        <v>6.78884522780758E-2</v>
      </c>
      <c r="I12" s="11">
        <f t="shared" ref="I12:I18" si="5">H25/H$31</f>
        <v>7.5376124593634228E-2</v>
      </c>
      <c r="J12" s="11">
        <f t="shared" si="0"/>
        <v>7.5804000096504134E-2</v>
      </c>
      <c r="K12" s="11">
        <f t="shared" si="1"/>
        <v>5.5410021585598421E-2</v>
      </c>
      <c r="L12" s="12">
        <f t="shared" ref="L12:L17" si="6">K25/K$31</f>
        <v>7.6421011368090944E-2</v>
      </c>
      <c r="M12" s="11">
        <f t="shared" si="2"/>
        <v>6.4931414436698892E-2</v>
      </c>
      <c r="N12" s="22">
        <f t="shared" ref="N12:N17" si="7">((M12/C12)^(1/9))-1</f>
        <v>1.3925985161363341E-2</v>
      </c>
      <c r="O12" s="14">
        <f t="shared" si="3"/>
        <v>6.6597438560055386E-2</v>
      </c>
      <c r="P12" s="5"/>
    </row>
    <row r="13" spans="2:16">
      <c r="B13" s="43" t="s">
        <v>4</v>
      </c>
      <c r="C13" s="13">
        <f>C26/C31</f>
        <v>0.10014573651937196</v>
      </c>
      <c r="D13" s="13">
        <f>D26/D31</f>
        <v>0.12388857625211031</v>
      </c>
      <c r="E13" s="13">
        <f>E26/E31</f>
        <v>0.13456035014870096</v>
      </c>
      <c r="F13" s="13">
        <f t="shared" si="4"/>
        <v>0.12248674326115776</v>
      </c>
      <c r="G13" s="13">
        <f t="shared" si="4"/>
        <v>0.11939556615965802</v>
      </c>
      <c r="H13" s="26">
        <f>AVERAGE(C26:G26)/AVERAGE(C31:G31)</f>
        <v>0.12000456539107467</v>
      </c>
      <c r="I13" s="13">
        <f t="shared" si="5"/>
        <v>0.1409742698016683</v>
      </c>
      <c r="J13" s="13">
        <f t="shared" si="0"/>
        <v>0.11556370479384304</v>
      </c>
      <c r="K13" s="13">
        <f t="shared" si="1"/>
        <v>0.12050212712450489</v>
      </c>
      <c r="L13" s="13">
        <f t="shared" si="6"/>
        <v>0.12726381811054488</v>
      </c>
      <c r="M13" s="13">
        <f t="shared" si="2"/>
        <v>0.1261337231092122</v>
      </c>
      <c r="N13" s="23">
        <f t="shared" si="7"/>
        <v>2.596653330376153E-2</v>
      </c>
      <c r="O13" s="15">
        <f t="shared" si="3"/>
        <v>0.12338179300796123</v>
      </c>
      <c r="P13" s="5"/>
    </row>
    <row r="14" spans="2:16">
      <c r="B14" s="44" t="s">
        <v>5</v>
      </c>
      <c r="C14" s="11">
        <f>C27/C31</f>
        <v>0.2019688178843457</v>
      </c>
      <c r="D14" s="11">
        <f>D27/D31</f>
        <v>0.19549803038829489</v>
      </c>
      <c r="E14" s="11">
        <f>E27/E31</f>
        <v>0.20795690477526513</v>
      </c>
      <c r="F14" s="12">
        <f t="shared" si="4"/>
        <v>0.20749558108705257</v>
      </c>
      <c r="G14" s="12">
        <f t="shared" si="4"/>
        <v>0.19631673128541605</v>
      </c>
      <c r="H14" s="27">
        <f>AVERAGE(C27:G27)/AVERAGE(C31:G31)</f>
        <v>0.20173050061687128</v>
      </c>
      <c r="I14" s="11">
        <f t="shared" si="5"/>
        <v>0.19780247473601975</v>
      </c>
      <c r="J14" s="11">
        <f t="shared" si="0"/>
        <v>0.18432290284445946</v>
      </c>
      <c r="K14" s="11">
        <f t="shared" si="1"/>
        <v>0.1980635832093384</v>
      </c>
      <c r="L14" s="12">
        <f t="shared" si="6"/>
        <v>0.19466875735005881</v>
      </c>
      <c r="M14" s="11">
        <f t="shared" si="2"/>
        <v>0.18920995427629114</v>
      </c>
      <c r="N14" s="24">
        <f t="shared" si="7"/>
        <v>-7.2244496120864587E-3</v>
      </c>
      <c r="O14" s="14">
        <f t="shared" si="3"/>
        <v>0.19288681204569055</v>
      </c>
      <c r="P14" s="5"/>
    </row>
    <row r="15" spans="2:16">
      <c r="B15" s="43" t="s">
        <v>6</v>
      </c>
      <c r="C15" s="13">
        <f>C28/C31</f>
        <v>0.30560673137734762</v>
      </c>
      <c r="D15" s="13">
        <f>D28/D31</f>
        <v>0.28880135059088352</v>
      </c>
      <c r="E15" s="13">
        <f>E28/E31</f>
        <v>0.27795858818248137</v>
      </c>
      <c r="F15" s="13">
        <f t="shared" si="4"/>
        <v>0.28595890410958902</v>
      </c>
      <c r="G15" s="13">
        <f t="shared" si="4"/>
        <v>0.25986678596281937</v>
      </c>
      <c r="H15" s="26">
        <f>AVERAGE(C28:G28)/AVERAGE(C31:G31)</f>
        <v>0.28313577146956681</v>
      </c>
      <c r="I15" s="13">
        <f t="shared" si="5"/>
        <v>0.25798240971749703</v>
      </c>
      <c r="J15" s="13">
        <f t="shared" si="0"/>
        <v>0.2405848150739463</v>
      </c>
      <c r="K15" s="13">
        <f t="shared" si="1"/>
        <v>0.25489867342875705</v>
      </c>
      <c r="L15" s="13">
        <f t="shared" si="6"/>
        <v>0.23479027832222657</v>
      </c>
      <c r="M15" s="13">
        <f t="shared" si="2"/>
        <v>0.24906303875271718</v>
      </c>
      <c r="N15" s="23">
        <f t="shared" si="7"/>
        <v>-2.2476123467154996E-2</v>
      </c>
      <c r="O15" s="15">
        <f t="shared" si="3"/>
        <v>0.24311180339217722</v>
      </c>
      <c r="P15" s="5"/>
    </row>
    <row r="16" spans="2:16">
      <c r="B16" s="44" t="s">
        <v>7</v>
      </c>
      <c r="C16" s="11">
        <f>C29/C31</f>
        <v>0.20276624412241867</v>
      </c>
      <c r="D16" s="11">
        <f>D29/D31</f>
        <v>0.17470455824423184</v>
      </c>
      <c r="E16" s="11">
        <f>E29/E31</f>
        <v>0.20271028561809101</v>
      </c>
      <c r="F16" s="12">
        <f t="shared" si="4"/>
        <v>0.19851966416261599</v>
      </c>
      <c r="G16" s="12">
        <f t="shared" si="4"/>
        <v>0.20819663982503231</v>
      </c>
      <c r="H16" s="27">
        <f>AVERAGE(C29:G29)/AVERAGE(C31:G31)</f>
        <v>0.19768686852217204</v>
      </c>
      <c r="I16" s="11">
        <f t="shared" si="5"/>
        <v>0.20120460673874146</v>
      </c>
      <c r="J16" s="11">
        <f t="shared" si="0"/>
        <v>0.20731501363120944</v>
      </c>
      <c r="K16" s="11">
        <f t="shared" si="1"/>
        <v>0.22543328373535637</v>
      </c>
      <c r="L16" s="12">
        <f t="shared" si="6"/>
        <v>0.19298314386515092</v>
      </c>
      <c r="M16" s="11">
        <f t="shared" si="2"/>
        <v>0.18534967393748594</v>
      </c>
      <c r="N16" s="24">
        <f t="shared" si="7"/>
        <v>-9.9292251926155206E-3</v>
      </c>
      <c r="O16" s="14">
        <f t="shared" si="3"/>
        <v>0.19955001730702665</v>
      </c>
      <c r="P16" s="5"/>
    </row>
    <row r="17" spans="2:16">
      <c r="B17" s="43" t="s">
        <v>8</v>
      </c>
      <c r="C17" s="13">
        <f>C30/C31</f>
        <v>5.9339511095223695E-2</v>
      </c>
      <c r="D17" s="13">
        <f>D30/D31</f>
        <v>8.210467079347214E-2</v>
      </c>
      <c r="E17" s="13">
        <f>E30/E31</f>
        <v>7.1123954884686605E-2</v>
      </c>
      <c r="F17" s="13">
        <f>F30/F$31</f>
        <v>6.9680733539549275E-2</v>
      </c>
      <c r="G17" s="13">
        <f t="shared" ref="G17" si="8">G30/G$31</f>
        <v>8.427776120886768E-2</v>
      </c>
      <c r="H17" s="26">
        <f>AVERAGE(C30:G30)/AVERAGE(C31:G31)</f>
        <v>7.3508231291407822E-2</v>
      </c>
      <c r="I17" s="13">
        <f t="shared" si="5"/>
        <v>7.6661374461329104E-2</v>
      </c>
      <c r="J17" s="13">
        <f t="shared" si="0"/>
        <v>0.11218605997732153</v>
      </c>
      <c r="K17" s="13">
        <f t="shared" si="1"/>
        <v>9.4808977932393068E-2</v>
      </c>
      <c r="L17" s="13">
        <f t="shared" si="6"/>
        <v>0.12646021168169344</v>
      </c>
      <c r="M17" s="13">
        <f t="shared" si="2"/>
        <v>0.12641481148339706</v>
      </c>
      <c r="N17" s="23">
        <f t="shared" si="7"/>
        <v>8.7664336407506926E-2</v>
      </c>
      <c r="O17" s="15">
        <f>M30/M$31</f>
        <v>0.12957770854967116</v>
      </c>
      <c r="P17" s="5"/>
    </row>
    <row r="18" spans="2:16" ht="15" thickBot="1">
      <c r="B18" s="28" t="s">
        <v>1</v>
      </c>
      <c r="C18" s="29">
        <f t="shared" ref="C18:E18" si="9">SUM(C11:C17)</f>
        <v>1</v>
      </c>
      <c r="D18" s="29">
        <f t="shared" si="9"/>
        <v>1</v>
      </c>
      <c r="E18" s="29">
        <f t="shared" si="9"/>
        <v>1</v>
      </c>
      <c r="F18" s="29">
        <f>E31/E$31</f>
        <v>1</v>
      </c>
      <c r="G18" s="29">
        <f>F31/F$31</f>
        <v>1</v>
      </c>
      <c r="H18" s="30">
        <f t="shared" ref="H18" si="10">SUM(H11:H17)</f>
        <v>1</v>
      </c>
      <c r="I18" s="29">
        <f t="shared" si="5"/>
        <v>1</v>
      </c>
      <c r="J18" s="29">
        <f t="shared" si="0"/>
        <v>1</v>
      </c>
      <c r="K18" s="29">
        <f t="shared" si="1"/>
        <v>1</v>
      </c>
      <c r="L18" s="29">
        <f>K31/K$31</f>
        <v>1</v>
      </c>
      <c r="M18" s="29">
        <f t="shared" ref="M18" si="11">L31/L$31</f>
        <v>1</v>
      </c>
      <c r="N18" s="31"/>
      <c r="O18" s="32">
        <f t="shared" si="3"/>
        <v>1</v>
      </c>
      <c r="P18" s="5"/>
    </row>
    <row r="19" spans="2:16" ht="15" thickTop="1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5"/>
      <c r="C20" s="5"/>
      <c r="D20" s="5"/>
      <c r="E20" s="5"/>
      <c r="F20" s="5"/>
      <c r="G20" s="5"/>
      <c r="H20" s="45"/>
      <c r="I20" s="45"/>
      <c r="J20" s="45"/>
      <c r="K20" s="5"/>
      <c r="L20" s="5"/>
      <c r="M20" s="5"/>
      <c r="N20" s="5"/>
      <c r="O20" s="5"/>
      <c r="P20" s="5"/>
    </row>
    <row r="21" spans="2:16">
      <c r="B21" s="5"/>
      <c r="C21" s="5"/>
      <c r="D21" s="5"/>
      <c r="E21" s="5"/>
      <c r="F21" s="5"/>
      <c r="G21" s="5"/>
      <c r="H21" s="6"/>
      <c r="I21" s="6"/>
      <c r="J21" s="6"/>
      <c r="K21" s="6"/>
      <c r="L21" s="6"/>
      <c r="M21" s="6"/>
      <c r="N21" s="6"/>
      <c r="O21" s="6"/>
      <c r="P21" s="6"/>
    </row>
    <row r="22" spans="2:16" ht="15.75" thickBot="1">
      <c r="B22" s="7" t="s">
        <v>10</v>
      </c>
      <c r="C22" s="7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ht="15.75" thickTop="1">
      <c r="B23" s="39"/>
      <c r="C23" s="36">
        <v>2012</v>
      </c>
      <c r="D23" s="36">
        <v>2013</v>
      </c>
      <c r="E23" s="36">
        <v>2014</v>
      </c>
      <c r="F23" s="36">
        <v>2015</v>
      </c>
      <c r="G23" s="36">
        <v>2016</v>
      </c>
      <c r="H23" s="36">
        <v>2017</v>
      </c>
      <c r="I23" s="36">
        <v>2018</v>
      </c>
      <c r="J23" s="36">
        <v>2019</v>
      </c>
      <c r="K23" s="37">
        <v>2020</v>
      </c>
      <c r="L23" s="36">
        <v>2021</v>
      </c>
      <c r="M23" s="38" t="s">
        <v>16</v>
      </c>
      <c r="N23" s="5"/>
      <c r="O23" s="5"/>
      <c r="P23" s="5"/>
    </row>
    <row r="24" spans="2:16" ht="15">
      <c r="B24" s="40" t="s">
        <v>9</v>
      </c>
      <c r="C24" s="8">
        <v>2649</v>
      </c>
      <c r="D24" s="8">
        <v>2397</v>
      </c>
      <c r="E24" s="8">
        <v>1583</v>
      </c>
      <c r="F24" s="8">
        <v>1237</v>
      </c>
      <c r="G24" s="8">
        <v>2446</v>
      </c>
      <c r="H24" s="8">
        <v>1984</v>
      </c>
      <c r="I24" s="8">
        <v>2662</v>
      </c>
      <c r="J24" s="8">
        <v>2428</v>
      </c>
      <c r="K24" s="8">
        <v>2419</v>
      </c>
      <c r="L24" s="8">
        <v>3143</v>
      </c>
      <c r="M24" s="33">
        <v>2594</v>
      </c>
      <c r="N24" s="5"/>
      <c r="O24" s="9"/>
      <c r="P24" s="5"/>
    </row>
    <row r="25" spans="2:16">
      <c r="B25" s="40" t="s">
        <v>3</v>
      </c>
      <c r="C25" s="8">
        <v>2085</v>
      </c>
      <c r="D25" s="8">
        <v>2401</v>
      </c>
      <c r="E25" s="8">
        <v>2184</v>
      </c>
      <c r="F25" s="8">
        <v>2958</v>
      </c>
      <c r="G25" s="8">
        <v>2863</v>
      </c>
      <c r="H25" s="8">
        <v>2991</v>
      </c>
      <c r="I25" s="8">
        <v>3142</v>
      </c>
      <c r="J25" s="8">
        <v>2644</v>
      </c>
      <c r="K25" s="8">
        <v>3899</v>
      </c>
      <c r="L25" s="8">
        <v>3465</v>
      </c>
      <c r="M25" s="33">
        <v>3848</v>
      </c>
      <c r="N25" s="5"/>
      <c r="O25" s="5"/>
      <c r="P25" s="5"/>
    </row>
    <row r="26" spans="2:16">
      <c r="B26" s="41" t="s">
        <v>4</v>
      </c>
      <c r="C26" s="8">
        <v>3642</v>
      </c>
      <c r="D26" s="8">
        <v>4403</v>
      </c>
      <c r="E26" s="8">
        <v>4796</v>
      </c>
      <c r="F26" s="8">
        <v>4435</v>
      </c>
      <c r="G26" s="8">
        <v>4804</v>
      </c>
      <c r="H26" s="8">
        <v>5594</v>
      </c>
      <c r="I26" s="8">
        <v>4790</v>
      </c>
      <c r="J26" s="8">
        <v>5750</v>
      </c>
      <c r="K26" s="8">
        <v>6493</v>
      </c>
      <c r="L26" s="8">
        <v>6731</v>
      </c>
      <c r="M26" s="33">
        <v>7129</v>
      </c>
      <c r="N26" s="5"/>
      <c r="O26" s="5"/>
      <c r="P26" s="5"/>
    </row>
    <row r="27" spans="2:16">
      <c r="B27" s="41" t="s">
        <v>5</v>
      </c>
      <c r="C27" s="8">
        <v>7345</v>
      </c>
      <c r="D27" s="8">
        <v>6948</v>
      </c>
      <c r="E27" s="8">
        <v>7412</v>
      </c>
      <c r="F27" s="8">
        <v>7513</v>
      </c>
      <c r="G27" s="8">
        <v>7899</v>
      </c>
      <c r="H27" s="8">
        <v>7849</v>
      </c>
      <c r="I27" s="8">
        <v>7640</v>
      </c>
      <c r="J27" s="8">
        <v>9451</v>
      </c>
      <c r="K27" s="8">
        <v>9932</v>
      </c>
      <c r="L27" s="8">
        <v>10097</v>
      </c>
      <c r="M27" s="33">
        <v>11145</v>
      </c>
      <c r="N27" s="5"/>
      <c r="O27" s="5"/>
      <c r="P27" s="5"/>
    </row>
    <row r="28" spans="2:16">
      <c r="B28" s="41" t="s">
        <v>6</v>
      </c>
      <c r="C28" s="8">
        <v>11114</v>
      </c>
      <c r="D28" s="8">
        <v>10264</v>
      </c>
      <c r="E28" s="8">
        <v>9907</v>
      </c>
      <c r="F28" s="8">
        <v>10354</v>
      </c>
      <c r="G28" s="8">
        <v>10456</v>
      </c>
      <c r="H28" s="8">
        <v>10237</v>
      </c>
      <c r="I28" s="8">
        <v>9972</v>
      </c>
      <c r="J28" s="8">
        <v>12163</v>
      </c>
      <c r="K28" s="8">
        <v>11979</v>
      </c>
      <c r="L28" s="8">
        <v>13291</v>
      </c>
      <c r="M28" s="33">
        <v>14047</v>
      </c>
      <c r="N28" s="5"/>
      <c r="O28" s="5"/>
      <c r="P28" s="5"/>
    </row>
    <row r="29" spans="2:16">
      <c r="B29" s="41" t="s">
        <v>7</v>
      </c>
      <c r="C29" s="8">
        <v>7374</v>
      </c>
      <c r="D29" s="8">
        <v>6209</v>
      </c>
      <c r="E29" s="8">
        <v>7225</v>
      </c>
      <c r="F29" s="8">
        <v>7188</v>
      </c>
      <c r="G29" s="8">
        <v>8377</v>
      </c>
      <c r="H29" s="8">
        <v>7984</v>
      </c>
      <c r="I29" s="8">
        <v>8593</v>
      </c>
      <c r="J29" s="8">
        <v>10757</v>
      </c>
      <c r="K29" s="8">
        <v>9846</v>
      </c>
      <c r="L29" s="8">
        <v>9891</v>
      </c>
      <c r="M29" s="33">
        <v>11530</v>
      </c>
      <c r="N29" s="5"/>
      <c r="O29" s="5"/>
      <c r="P29" s="5"/>
    </row>
    <row r="30" spans="2:16">
      <c r="B30" s="41" t="s">
        <v>8</v>
      </c>
      <c r="C30" s="8">
        <v>2158</v>
      </c>
      <c r="D30" s="8">
        <v>2918</v>
      </c>
      <c r="E30" s="8">
        <v>2535</v>
      </c>
      <c r="F30" s="8">
        <v>2523</v>
      </c>
      <c r="G30" s="8">
        <v>3391</v>
      </c>
      <c r="H30" s="8">
        <v>3042</v>
      </c>
      <c r="I30" s="8">
        <v>4650</v>
      </c>
      <c r="J30" s="8">
        <v>4524</v>
      </c>
      <c r="K30" s="8">
        <v>6452</v>
      </c>
      <c r="L30" s="8">
        <v>6746</v>
      </c>
      <c r="M30" s="33">
        <v>7487</v>
      </c>
      <c r="N30" s="5"/>
      <c r="O30" s="5"/>
      <c r="P30" s="5"/>
    </row>
    <row r="31" spans="2:16" ht="15.75" thickBot="1">
      <c r="B31" s="42" t="s">
        <v>2</v>
      </c>
      <c r="C31" s="34">
        <f t="shared" ref="C31:M31" si="12">SUM(C24:C30)</f>
        <v>36367</v>
      </c>
      <c r="D31" s="34">
        <f t="shared" si="12"/>
        <v>35540</v>
      </c>
      <c r="E31" s="34">
        <f t="shared" si="12"/>
        <v>35642</v>
      </c>
      <c r="F31" s="34">
        <f t="shared" si="12"/>
        <v>36208</v>
      </c>
      <c r="G31" s="34">
        <f t="shared" si="12"/>
        <v>40236</v>
      </c>
      <c r="H31" s="34">
        <f t="shared" si="12"/>
        <v>39681</v>
      </c>
      <c r="I31" s="34">
        <f t="shared" si="12"/>
        <v>41449</v>
      </c>
      <c r="J31" s="34">
        <f t="shared" si="12"/>
        <v>47717</v>
      </c>
      <c r="K31" s="34">
        <f t="shared" si="12"/>
        <v>51020</v>
      </c>
      <c r="L31" s="34">
        <f t="shared" si="12"/>
        <v>53364</v>
      </c>
      <c r="M31" s="35">
        <f t="shared" si="12"/>
        <v>57780</v>
      </c>
      <c r="N31" s="5"/>
      <c r="O31" s="5"/>
      <c r="P31" s="5"/>
    </row>
    <row r="32" spans="2:16" ht="15.75" thickTop="1">
      <c r="B32" s="5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5"/>
      <c r="O32" s="5"/>
      <c r="P32" s="5"/>
    </row>
  </sheetData>
  <mergeCells count="3">
    <mergeCell ref="H20:J20"/>
    <mergeCell ref="B8:O8"/>
    <mergeCell ref="B7:O7"/>
  </mergeCells>
  <pageMargins left="0.7" right="0.7" top="0.75" bottom="0.75" header="0.3" footer="0.3"/>
  <pageSetup paperSize="9" orientation="portrait" r:id="rId1"/>
  <ignoredErrors>
    <ignoredError sqref="H11:H17" formulaRange="1"/>
    <ignoredError sqref="H1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Props1.xml><?xml version="1.0" encoding="utf-8"?>
<ds:datastoreItem xmlns:ds="http://schemas.openxmlformats.org/officeDocument/2006/customXml" ds:itemID="{B2D1E423-4A59-42BC-9C51-569BABA6EE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102C88-3414-4F4C-8AE4-562EB94CE5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DB4C46-B09C-4DAF-BAC3-20FF01F62315}">
  <ds:schemaRefs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sharepoint/v4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b304e8da-070f-413a-89c8-6e99405170b0"/>
    <ds:schemaRef ds:uri="3b23351c-6ed6-444c-a66b-e3c1876fb1b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Charles Pierre</cp:lastModifiedBy>
  <cp:lastPrinted>2021-09-01T09:17:06Z</cp:lastPrinted>
  <dcterms:created xsi:type="dcterms:W3CDTF">2017-11-13T12:18:27Z</dcterms:created>
  <dcterms:modified xsi:type="dcterms:W3CDTF">2024-02-22T22:09:43Z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