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149" documentId="11_D54D50CED35B7FC01804CF4B4CE9CA3D526219A4" xr6:coauthVersionLast="47" xr6:coauthVersionMax="47" xr10:uidLastSave="{74A1A32D-ACFD-4313-87A8-3F690EBA536B}"/>
  <bookViews>
    <workbookView xWindow="38280" yWindow="-120" windowWidth="38640" windowHeight="21240" xr2:uid="{00000000-000D-0000-FFFF-FFFF00000000}"/>
  </bookViews>
  <sheets>
    <sheet name="Focu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8" i="5" l="1"/>
  <c r="T48" i="5"/>
  <c r="S48" i="5"/>
  <c r="U47" i="5"/>
  <c r="U43" i="5"/>
  <c r="U42" i="5"/>
  <c r="U41" i="5"/>
  <c r="U40" i="5"/>
  <c r="T39" i="5"/>
  <c r="S39" i="5"/>
  <c r="U34" i="5"/>
  <c r="U33" i="5"/>
  <c r="U32" i="5"/>
  <c r="U31" i="5"/>
  <c r="T30" i="5"/>
  <c r="S30" i="5"/>
  <c r="U25" i="5"/>
  <c r="U24" i="5"/>
  <c r="U23" i="5"/>
  <c r="U22" i="5"/>
  <c r="T21" i="5"/>
  <c r="S21" i="5"/>
  <c r="U20" i="5"/>
  <c r="U16" i="5"/>
  <c r="U15" i="5"/>
  <c r="U14" i="5"/>
  <c r="U13" i="5"/>
  <c r="Q48" i="5"/>
  <c r="P48" i="5"/>
  <c r="R47" i="5"/>
  <c r="R43" i="5"/>
  <c r="R42" i="5"/>
  <c r="R41" i="5"/>
  <c r="R40" i="5"/>
  <c r="Q39" i="5"/>
  <c r="P39" i="5"/>
  <c r="R34" i="5"/>
  <c r="R33" i="5"/>
  <c r="R32" i="5"/>
  <c r="R31" i="5"/>
  <c r="Q30" i="5"/>
  <c r="R30" i="5" s="1"/>
  <c r="P30" i="5"/>
  <c r="R29" i="5"/>
  <c r="R25" i="5"/>
  <c r="R24" i="5"/>
  <c r="R23" i="5"/>
  <c r="R22" i="5"/>
  <c r="Q21" i="5"/>
  <c r="R21" i="5" s="1"/>
  <c r="P21" i="5"/>
  <c r="R20" i="5"/>
  <c r="R16" i="5"/>
  <c r="R15" i="5"/>
  <c r="R14" i="5"/>
  <c r="R13" i="5"/>
  <c r="U48" i="5" l="1"/>
  <c r="U39" i="5"/>
  <c r="U30" i="5"/>
  <c r="U21" i="5"/>
  <c r="R48" i="5"/>
  <c r="R39" i="5"/>
  <c r="O47" i="5"/>
  <c r="L47" i="5"/>
  <c r="I47" i="5"/>
  <c r="F47" i="5"/>
  <c r="F38" i="5"/>
  <c r="I38" i="5"/>
  <c r="K39" i="5"/>
  <c r="J39" i="5"/>
  <c r="H39" i="5"/>
  <c r="G39" i="5"/>
  <c r="E39" i="5"/>
  <c r="D39" i="5"/>
  <c r="O29" i="5"/>
  <c r="N21" i="5"/>
  <c r="M21" i="5"/>
  <c r="K21" i="5"/>
  <c r="J21" i="5"/>
  <c r="H21" i="5"/>
  <c r="G21" i="5"/>
  <c r="E21" i="5"/>
  <c r="D21" i="5"/>
  <c r="F20" i="5"/>
  <c r="I20" i="5"/>
  <c r="L20" i="5"/>
  <c r="O20" i="5"/>
  <c r="H30" i="5" l="1"/>
  <c r="G30" i="5"/>
  <c r="E30" i="5"/>
  <c r="D30" i="5"/>
  <c r="I43" i="5"/>
  <c r="F43" i="5"/>
  <c r="I34" i="5"/>
  <c r="F34" i="5"/>
  <c r="I25" i="5"/>
  <c r="F25" i="5"/>
  <c r="I16" i="5"/>
  <c r="F16" i="5"/>
  <c r="O22" i="5" l="1"/>
  <c r="O13" i="5"/>
  <c r="O43" i="5" l="1"/>
  <c r="L43" i="5"/>
  <c r="O42" i="5"/>
  <c r="L42" i="5"/>
  <c r="I42" i="5"/>
  <c r="F42" i="5"/>
  <c r="O41" i="5"/>
  <c r="L41" i="5"/>
  <c r="I41" i="5"/>
  <c r="F41" i="5"/>
  <c r="O40" i="5"/>
  <c r="L40" i="5"/>
  <c r="I40" i="5"/>
  <c r="F40" i="5"/>
  <c r="N39" i="5"/>
  <c r="M39" i="5"/>
  <c r="O34" i="5"/>
  <c r="L34" i="5"/>
  <c r="O33" i="5"/>
  <c r="L33" i="5"/>
  <c r="I33" i="5"/>
  <c r="F33" i="5"/>
  <c r="O32" i="5"/>
  <c r="L32" i="5"/>
  <c r="I32" i="5"/>
  <c r="F32" i="5"/>
  <c r="O31" i="5"/>
  <c r="L31" i="5"/>
  <c r="I31" i="5"/>
  <c r="F31" i="5"/>
  <c r="N30" i="5"/>
  <c r="M30" i="5"/>
  <c r="K30" i="5"/>
  <c r="J30" i="5"/>
  <c r="O25" i="5"/>
  <c r="L25" i="5"/>
  <c r="O24" i="5"/>
  <c r="L24" i="5"/>
  <c r="I24" i="5"/>
  <c r="F24" i="5"/>
  <c r="O23" i="5"/>
  <c r="L23" i="5"/>
  <c r="I23" i="5"/>
  <c r="F23" i="5"/>
  <c r="L22" i="5"/>
  <c r="I22" i="5"/>
  <c r="F22" i="5"/>
  <c r="O16" i="5"/>
  <c r="L16" i="5"/>
  <c r="O15" i="5"/>
  <c r="L15" i="5"/>
  <c r="I15" i="5"/>
  <c r="F15" i="5"/>
  <c r="O14" i="5"/>
  <c r="L14" i="5"/>
  <c r="I14" i="5"/>
  <c r="F14" i="5"/>
  <c r="L13" i="5"/>
  <c r="I13" i="5"/>
  <c r="F13" i="5"/>
  <c r="O39" i="5" l="1"/>
  <c r="L39" i="5"/>
  <c r="I39" i="5"/>
  <c r="F39" i="5"/>
  <c r="L30" i="5"/>
  <c r="F30" i="5"/>
  <c r="O21" i="5"/>
  <c r="I30" i="5"/>
  <c r="O30" i="5"/>
  <c r="L21" i="5"/>
  <c r="I21" i="5"/>
  <c r="F21" i="5"/>
  <c r="N48" i="5" l="1"/>
  <c r="M48" i="5"/>
  <c r="O48" i="5" l="1"/>
  <c r="J48" i="5"/>
  <c r="K48" i="5"/>
  <c r="G48" i="5"/>
  <c r="D48" i="5"/>
  <c r="H48" i="5"/>
  <c r="E48" i="5"/>
  <c r="I48" i="5" l="1"/>
  <c r="L48" i="5"/>
  <c r="F48" i="5"/>
</calcChain>
</file>

<file path=xl/sharedStrings.xml><?xml version="1.0" encoding="utf-8"?>
<sst xmlns="http://schemas.openxmlformats.org/spreadsheetml/2006/main" count="290" uniqueCount="27">
  <si>
    <t>CHdN</t>
  </si>
  <si>
    <t>CHEM</t>
  </si>
  <si>
    <t>CHL</t>
  </si>
  <si>
    <t>CSM</t>
  </si>
  <si>
    <t>Sans hôpital</t>
  </si>
  <si>
    <t>ZITHA</t>
  </si>
  <si>
    <t>TOTAL</t>
  </si>
  <si>
    <t xml:space="preserve">Nbre total d'interventions </t>
  </si>
  <si>
    <t xml:space="preserve">Part des interventions réalisées en 
ambulatoire </t>
  </si>
  <si>
    <t>Etablissements</t>
  </si>
  <si>
    <t>CHK</t>
  </si>
  <si>
    <t>Interventions réalisées en ESMJ + PSA</t>
  </si>
  <si>
    <t>HRS</t>
  </si>
  <si>
    <t>NA</t>
  </si>
  <si>
    <t>/</t>
  </si>
  <si>
    <t>Source : données IGSS / Traitement Observatoire de la santé</t>
  </si>
  <si>
    <t>Périmètre d'inclusion : actes remboursés de la facturation des médecinss, activité opposable, résidents et non-résidents</t>
  </si>
  <si>
    <t xml:space="preserve">Unités : nombre d'actes </t>
  </si>
  <si>
    <t>Référence : Carte sanitaire 2023</t>
  </si>
  <si>
    <t>2022 (p)</t>
  </si>
  <si>
    <r>
      <t xml:space="preserve">Liste d'actes traceurs selon Recommandation du Conseil scientifique </t>
    </r>
    <r>
      <rPr>
        <i/>
        <sz val="8"/>
        <color theme="0"/>
        <rFont val="HelveticaNeueLT Std"/>
        <family val="2"/>
      </rPr>
      <t>(codes de la Nomenclature des actes médicaux correspondants)</t>
    </r>
  </si>
  <si>
    <r>
      <rPr>
        <b/>
        <sz val="10"/>
        <rFont val="HelveticaNeueLT Std"/>
        <family val="2"/>
      </rPr>
      <t>Adénotomie, non cumulable avec l'amygdalectomie</t>
    </r>
    <r>
      <rPr>
        <i/>
        <sz val="8"/>
        <rFont val="HelveticaNeueLT Std"/>
        <family val="2"/>
      </rPr>
      <t xml:space="preserve"> (3L41)</t>
    </r>
  </si>
  <si>
    <r>
      <rPr>
        <b/>
        <sz val="10"/>
        <rFont val="HelveticaNeueLT Std"/>
        <family val="2"/>
      </rPr>
      <t>Amygdalectomie, uni- ou bilatérale, chez l'enfant &lt;12 ans</t>
    </r>
    <r>
      <rPr>
        <b/>
        <sz val="11"/>
        <rFont val="HelveticaNeueLT Std"/>
        <family val="2"/>
      </rPr>
      <t xml:space="preserve"> </t>
    </r>
    <r>
      <rPr>
        <i/>
        <sz val="8"/>
        <rFont val="HelveticaNeueLT Std"/>
        <family val="2"/>
      </rPr>
      <t>(3L42)</t>
    </r>
  </si>
  <si>
    <r>
      <rPr>
        <b/>
        <sz val="10"/>
        <rFont val="HelveticaNeueLT Std"/>
        <family val="2"/>
      </rPr>
      <t>Amygdalectomie, uni- ou bilatérale, chez personne &gt;12 ans</t>
    </r>
    <r>
      <rPr>
        <b/>
        <sz val="9"/>
        <rFont val="HelveticaNeueLT Std"/>
        <family val="2"/>
      </rPr>
      <t xml:space="preserve"> </t>
    </r>
    <r>
      <rPr>
        <i/>
        <sz val="8"/>
        <rFont val="HelveticaNeueLT Std"/>
        <family val="2"/>
      </rPr>
      <t>(3L43)</t>
    </r>
  </si>
  <si>
    <r>
      <rPr>
        <b/>
        <sz val="10"/>
        <color theme="0"/>
        <rFont val="HelveticaNeueLT Std"/>
        <family val="2"/>
      </rPr>
      <t>Total adénoidectomie et/ou amygdalectomie</t>
    </r>
    <r>
      <rPr>
        <b/>
        <sz val="11"/>
        <color theme="0"/>
        <rFont val="HelveticaNeueLT Std"/>
        <family val="2"/>
      </rPr>
      <t xml:space="preserve">
</t>
    </r>
    <r>
      <rPr>
        <i/>
        <sz val="8"/>
        <color theme="0"/>
        <rFont val="HelveticaNeueLT Std"/>
        <family val="2"/>
      </rPr>
      <t>(3L41, 3L42, 3L43)</t>
    </r>
  </si>
  <si>
    <t>Tableau: Focus sur la chirurgie ambulatoire pour adénoïdectomie et/ou amygdalectomie, 2017-2022</t>
  </si>
  <si>
    <t>Années de référence :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</si>
</sst>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=0]#,##0;[&gt;=5]#,##0;&quot;&lt;5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9"/>
      <color theme="0"/>
      <name val="HelveticaNeueLT Std"/>
      <family val="2"/>
    </font>
    <font>
      <i/>
      <sz val="8"/>
      <color theme="0"/>
      <name val="HelveticaNeueLT Std"/>
      <family val="2"/>
    </font>
    <font>
      <b/>
      <sz val="11"/>
      <color theme="0"/>
      <name val="HelveticaNeueLT Std"/>
      <family val="2"/>
    </font>
    <font>
      <b/>
      <sz val="11"/>
      <name val="HelveticaNeueLT Std"/>
      <family val="2"/>
    </font>
    <font>
      <b/>
      <sz val="10"/>
      <name val="HelveticaNeueLT Std"/>
      <family val="2"/>
    </font>
    <font>
      <i/>
      <sz val="8"/>
      <name val="HelveticaNeueLT Std"/>
      <family val="2"/>
    </font>
    <font>
      <b/>
      <sz val="9"/>
      <name val="HelveticaNeueLT Std"/>
      <family val="2"/>
    </font>
    <font>
      <b/>
      <sz val="10"/>
      <color theme="0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0" tint="-0.249977111117893"/>
      </right>
      <top/>
      <bottom style="medium">
        <color theme="3"/>
      </bottom>
      <diagonal/>
    </border>
    <border>
      <left style="medium">
        <color theme="0" tint="-0.249977111117893"/>
      </left>
      <right/>
      <top/>
      <bottom style="medium">
        <color theme="3"/>
      </bottom>
      <diagonal/>
    </border>
    <border>
      <left style="medium">
        <color theme="0" tint="-0.249977111117893"/>
      </left>
      <right/>
      <top style="thick">
        <color auto="1"/>
      </top>
      <bottom style="thin">
        <color theme="0"/>
      </bottom>
      <diagonal/>
    </border>
    <border>
      <left/>
      <right/>
      <top style="thick">
        <color auto="1"/>
      </top>
      <bottom style="thin">
        <color theme="0"/>
      </bottom>
      <diagonal/>
    </border>
    <border>
      <left/>
      <right style="medium">
        <color theme="0" tint="-0.249977111117893"/>
      </right>
      <top style="thick">
        <color auto="1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/>
      <right style="thick">
        <color auto="1"/>
      </right>
      <top/>
      <bottom style="medium">
        <color theme="3"/>
      </bottom>
      <diagonal/>
    </border>
    <border>
      <left/>
      <right style="thick">
        <color auto="1"/>
      </right>
      <top/>
      <bottom/>
      <diagonal/>
    </border>
    <border>
      <left/>
      <right style="medium">
        <color theme="0" tint="-0.249977111117893"/>
      </right>
      <top style="thick">
        <color auto="1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/>
      <diagonal/>
    </border>
    <border>
      <left style="thick">
        <color auto="1"/>
      </left>
      <right style="thin">
        <color theme="0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theme="3"/>
      </top>
      <bottom style="medium">
        <color theme="3"/>
      </bottom>
      <diagonal/>
    </border>
    <border>
      <left style="thin">
        <color auto="1"/>
      </left>
      <right style="thin">
        <color auto="1"/>
      </right>
      <top style="medium">
        <color theme="3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theme="3"/>
      </top>
      <bottom/>
      <diagonal/>
    </border>
    <border>
      <left/>
      <right style="thin">
        <color theme="1"/>
      </right>
      <top style="medium">
        <color theme="3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auto="1"/>
      </top>
      <bottom style="thick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ck">
        <color auto="1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 style="thick">
        <color auto="1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164" fontId="9" fillId="3" borderId="9" xfId="1" applyNumberFormat="1" applyFont="1" applyFill="1" applyBorder="1" applyAlignment="1">
      <alignment horizontal="center"/>
    </xf>
    <xf numFmtId="164" fontId="9" fillId="0" borderId="9" xfId="1" applyNumberFormat="1" applyFont="1" applyFill="1" applyBorder="1" applyAlignment="1">
      <alignment horizontal="center"/>
    </xf>
    <xf numFmtId="0" fontId="11" fillId="3" borderId="18" xfId="0" applyFont="1" applyFill="1" applyBorder="1"/>
    <xf numFmtId="0" fontId="11" fillId="0" borderId="19" xfId="0" applyFont="1" applyFill="1" applyBorder="1"/>
    <xf numFmtId="0" fontId="11" fillId="3" borderId="19" xfId="0" applyFont="1" applyFill="1" applyBorder="1"/>
    <xf numFmtId="0" fontId="5" fillId="2" borderId="20" xfId="0" applyFont="1" applyFill="1" applyBorder="1"/>
    <xf numFmtId="0" fontId="5" fillId="2" borderId="21" xfId="0" applyFont="1" applyFill="1" applyBorder="1" applyAlignment="1">
      <alignment vertical="center"/>
    </xf>
    <xf numFmtId="164" fontId="9" fillId="0" borderId="22" xfId="1" applyNumberFormat="1" applyFont="1" applyFill="1" applyBorder="1" applyAlignment="1">
      <alignment horizontal="center"/>
    </xf>
    <xf numFmtId="164" fontId="9" fillId="3" borderId="22" xfId="1" applyNumberFormat="1" applyFont="1" applyFill="1" applyBorder="1" applyAlignment="1">
      <alignment horizontal="center"/>
    </xf>
    <xf numFmtId="165" fontId="12" fillId="2" borderId="23" xfId="0" applyNumberFormat="1" applyFont="1" applyFill="1" applyBorder="1" applyAlignment="1">
      <alignment horizontal="center"/>
    </xf>
    <xf numFmtId="165" fontId="12" fillId="2" borderId="24" xfId="0" applyNumberFormat="1" applyFont="1" applyFill="1" applyBorder="1" applyAlignment="1">
      <alignment horizontal="center"/>
    </xf>
    <xf numFmtId="164" fontId="12" fillId="2" borderId="25" xfId="1" applyNumberFormat="1" applyFont="1" applyFill="1" applyBorder="1" applyAlignment="1">
      <alignment horizontal="center"/>
    </xf>
    <xf numFmtId="165" fontId="12" fillId="2" borderId="27" xfId="0" applyNumberFormat="1" applyFont="1" applyFill="1" applyBorder="1" applyAlignment="1">
      <alignment horizontal="center" vertical="center"/>
    </xf>
    <xf numFmtId="164" fontId="12" fillId="2" borderId="26" xfId="0" applyNumberFormat="1" applyFont="1" applyFill="1" applyBorder="1" applyAlignment="1">
      <alignment horizontal="center" vertical="center"/>
    </xf>
    <xf numFmtId="164" fontId="12" fillId="2" borderId="28" xfId="0" applyNumberFormat="1" applyFont="1" applyFill="1" applyBorder="1" applyAlignment="1">
      <alignment horizontal="center" vertical="center"/>
    </xf>
    <xf numFmtId="164" fontId="9" fillId="3" borderId="29" xfId="1" applyNumberFormat="1" applyFont="1" applyFill="1" applyBorder="1" applyAlignment="1">
      <alignment horizontal="center"/>
    </xf>
    <xf numFmtId="164" fontId="9" fillId="3" borderId="30" xfId="1" applyNumberFormat="1" applyFont="1" applyFill="1" applyBorder="1" applyAlignment="1">
      <alignment horizontal="center"/>
    </xf>
    <xf numFmtId="164" fontId="9" fillId="0" borderId="31" xfId="1" applyNumberFormat="1" applyFont="1" applyFill="1" applyBorder="1" applyAlignment="1">
      <alignment horizontal="center"/>
    </xf>
    <xf numFmtId="164" fontId="9" fillId="3" borderId="31" xfId="1" applyNumberFormat="1" applyFont="1" applyFill="1" applyBorder="1" applyAlignment="1">
      <alignment horizontal="center"/>
    </xf>
    <xf numFmtId="164" fontId="12" fillId="2" borderId="32" xfId="0" applyNumberFormat="1" applyFont="1" applyFill="1" applyBorder="1" applyAlignment="1">
      <alignment horizontal="center" vertical="center"/>
    </xf>
    <xf numFmtId="164" fontId="12" fillId="2" borderId="33" xfId="1" applyNumberFormat="1" applyFont="1" applyFill="1" applyBorder="1" applyAlignment="1">
      <alignment horizontal="center"/>
    </xf>
    <xf numFmtId="164" fontId="12" fillId="2" borderId="34" xfId="1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E0E0E0"/>
      <color rgb="FF0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49"/>
  <sheetViews>
    <sheetView showGridLines="0" tabSelected="1" zoomScale="130" zoomScaleNormal="130" zoomScaleSheetLayoutView="100" workbookViewId="0">
      <selection activeCell="Y21" sqref="Y21"/>
    </sheetView>
  </sheetViews>
  <sheetFormatPr baseColWidth="10" defaultColWidth="9.140625" defaultRowHeight="14.25"/>
  <cols>
    <col min="1" max="1" width="9.140625" style="1"/>
    <col min="2" max="2" width="22.140625" style="2" customWidth="1"/>
    <col min="3" max="3" width="13.85546875" style="3" bestFit="1" customWidth="1"/>
    <col min="4" max="4" width="13.28515625" style="4" customWidth="1"/>
    <col min="5" max="5" width="11.85546875" style="4" hidden="1" customWidth="1"/>
    <col min="6" max="6" width="11.7109375" style="4" bestFit="1" customWidth="1"/>
    <col min="7" max="7" width="12.85546875" style="4" customWidth="1"/>
    <col min="8" max="8" width="11.85546875" style="4" hidden="1" customWidth="1"/>
    <col min="9" max="9" width="11.7109375" style="1" bestFit="1" customWidth="1"/>
    <col min="10" max="10" width="13.140625" style="1" customWidth="1"/>
    <col min="11" max="11" width="11.85546875" style="1" hidden="1" customWidth="1"/>
    <col min="12" max="12" width="11.7109375" style="1" bestFit="1" customWidth="1"/>
    <col min="13" max="13" width="13.140625" style="1" customWidth="1"/>
    <col min="14" max="14" width="11.85546875" style="1" hidden="1" customWidth="1"/>
    <col min="15" max="15" width="11.7109375" style="1" bestFit="1" customWidth="1"/>
    <col min="16" max="16" width="12.85546875" style="1" bestFit="1" customWidth="1"/>
    <col min="17" max="17" width="10.85546875" style="1" hidden="1" customWidth="1"/>
    <col min="18" max="18" width="11.7109375" style="1" bestFit="1" customWidth="1"/>
    <col min="19" max="19" width="12.85546875" style="1" customWidth="1"/>
    <col min="20" max="20" width="10.85546875" style="1" hidden="1" customWidth="1"/>
    <col min="21" max="21" width="11.7109375" style="1" bestFit="1" customWidth="1"/>
    <col min="22" max="16384" width="9.140625" style="1"/>
  </cols>
  <sheetData>
    <row r="2" spans="2:21">
      <c r="B2" s="5" t="s">
        <v>25</v>
      </c>
    </row>
    <row r="3" spans="2:21">
      <c r="B3" s="3"/>
    </row>
    <row r="4" spans="2:21">
      <c r="B4" s="6" t="s">
        <v>18</v>
      </c>
    </row>
    <row r="5" spans="2:21">
      <c r="B5" s="6" t="s">
        <v>15</v>
      </c>
    </row>
    <row r="6" spans="2:21">
      <c r="B6" s="6" t="s">
        <v>26</v>
      </c>
    </row>
    <row r="7" spans="2:21">
      <c r="B7" s="6" t="s">
        <v>16</v>
      </c>
    </row>
    <row r="8" spans="2:21">
      <c r="B8" s="6" t="s">
        <v>17</v>
      </c>
    </row>
    <row r="10" spans="2:21" ht="15" thickBot="1"/>
    <row r="11" spans="2:21" ht="15" customHeight="1" thickTop="1">
      <c r="B11" s="42" t="s">
        <v>20</v>
      </c>
      <c r="C11" s="51" t="s">
        <v>9</v>
      </c>
      <c r="D11" s="38">
        <v>2017</v>
      </c>
      <c r="E11" s="38"/>
      <c r="F11" s="41"/>
      <c r="G11" s="38">
        <v>2018</v>
      </c>
      <c r="H11" s="38"/>
      <c r="I11" s="41"/>
      <c r="J11" s="38">
        <v>2019</v>
      </c>
      <c r="K11" s="38"/>
      <c r="L11" s="41"/>
      <c r="M11" s="44">
        <v>2020</v>
      </c>
      <c r="N11" s="38"/>
      <c r="O11" s="39"/>
      <c r="P11" s="37">
        <v>2021</v>
      </c>
      <c r="Q11" s="38"/>
      <c r="R11" s="39"/>
      <c r="S11" s="38" t="s">
        <v>19</v>
      </c>
      <c r="T11" s="38"/>
      <c r="U11" s="40"/>
    </row>
    <row r="12" spans="2:21" ht="59.25" customHeight="1" thickBot="1">
      <c r="B12" s="43"/>
      <c r="C12" s="52"/>
      <c r="D12" s="7" t="s">
        <v>7</v>
      </c>
      <c r="E12" s="7" t="s">
        <v>11</v>
      </c>
      <c r="F12" s="8" t="s">
        <v>8</v>
      </c>
      <c r="G12" s="7" t="s">
        <v>7</v>
      </c>
      <c r="H12" s="7" t="s">
        <v>11</v>
      </c>
      <c r="I12" s="8" t="s">
        <v>8</v>
      </c>
      <c r="J12" s="7" t="s">
        <v>7</v>
      </c>
      <c r="K12" s="7" t="s">
        <v>11</v>
      </c>
      <c r="L12" s="8" t="s">
        <v>8</v>
      </c>
      <c r="M12" s="11" t="s">
        <v>7</v>
      </c>
      <c r="N12" s="7" t="s">
        <v>11</v>
      </c>
      <c r="O12" s="35" t="s">
        <v>8</v>
      </c>
      <c r="P12" s="36" t="s">
        <v>7</v>
      </c>
      <c r="Q12" s="7" t="s">
        <v>11</v>
      </c>
      <c r="R12" s="35" t="s">
        <v>8</v>
      </c>
      <c r="S12" s="7" t="s">
        <v>7</v>
      </c>
      <c r="T12" s="7" t="s">
        <v>11</v>
      </c>
      <c r="U12" s="12" t="s">
        <v>8</v>
      </c>
    </row>
    <row r="13" spans="2:21">
      <c r="B13" s="45" t="s">
        <v>21</v>
      </c>
      <c r="C13" s="15" t="s">
        <v>0</v>
      </c>
      <c r="D13" s="10">
        <v>149</v>
      </c>
      <c r="E13" s="10">
        <v>144</v>
      </c>
      <c r="F13" s="28">
        <f>E13/D13</f>
        <v>0.96644295302013428</v>
      </c>
      <c r="G13" s="10">
        <v>164</v>
      </c>
      <c r="H13" s="10">
        <v>156</v>
      </c>
      <c r="I13" s="28">
        <f>H13/G13</f>
        <v>0.95121951219512191</v>
      </c>
      <c r="J13" s="10">
        <v>135</v>
      </c>
      <c r="K13" s="10">
        <v>131</v>
      </c>
      <c r="L13" s="28">
        <f>K13/J13</f>
        <v>0.97037037037037033</v>
      </c>
      <c r="M13" s="10">
        <v>70</v>
      </c>
      <c r="N13" s="10">
        <v>68</v>
      </c>
      <c r="O13" s="28">
        <f>N13/M13</f>
        <v>0.97142857142857142</v>
      </c>
      <c r="P13" s="10">
        <v>92</v>
      </c>
      <c r="Q13" s="10">
        <v>88</v>
      </c>
      <c r="R13" s="29">
        <f>Q13/P13</f>
        <v>0.95652173913043481</v>
      </c>
      <c r="S13" s="10">
        <v>119</v>
      </c>
      <c r="T13" s="10">
        <v>113</v>
      </c>
      <c r="U13" s="13">
        <f>T13/S13</f>
        <v>0.94957983193277307</v>
      </c>
    </row>
    <row r="14" spans="2:21">
      <c r="B14" s="46"/>
      <c r="C14" s="16" t="s">
        <v>2</v>
      </c>
      <c r="D14" s="9">
        <v>118</v>
      </c>
      <c r="E14" s="9">
        <v>109</v>
      </c>
      <c r="F14" s="20">
        <f t="shared" ref="F14:F15" si="0">E14/D14</f>
        <v>0.92372881355932202</v>
      </c>
      <c r="G14" s="9">
        <v>126</v>
      </c>
      <c r="H14" s="9">
        <v>117</v>
      </c>
      <c r="I14" s="20">
        <f t="shared" ref="I14:I15" si="1">H14/G14</f>
        <v>0.9285714285714286</v>
      </c>
      <c r="J14" s="9">
        <v>130</v>
      </c>
      <c r="K14" s="9">
        <v>117</v>
      </c>
      <c r="L14" s="20">
        <f t="shared" ref="L14:L16" si="2">K14/J14</f>
        <v>0.9</v>
      </c>
      <c r="M14" s="9">
        <v>55</v>
      </c>
      <c r="N14" s="9">
        <v>51</v>
      </c>
      <c r="O14" s="20">
        <f t="shared" ref="O14:O16" si="3">N14/M14</f>
        <v>0.92727272727272725</v>
      </c>
      <c r="P14" s="9">
        <v>69</v>
      </c>
      <c r="Q14" s="9">
        <v>63</v>
      </c>
      <c r="R14" s="30">
        <f t="shared" ref="R14:R16" si="4">Q14/P14</f>
        <v>0.91304347826086951</v>
      </c>
      <c r="S14" s="9">
        <v>96</v>
      </c>
      <c r="T14" s="9">
        <v>87</v>
      </c>
      <c r="U14" s="14">
        <f t="shared" ref="U14:U16" si="5">T14/S14</f>
        <v>0.90625</v>
      </c>
    </row>
    <row r="15" spans="2:21">
      <c r="B15" s="46"/>
      <c r="C15" s="17" t="s">
        <v>1</v>
      </c>
      <c r="D15" s="10">
        <v>231</v>
      </c>
      <c r="E15" s="10">
        <v>223</v>
      </c>
      <c r="F15" s="21">
        <f t="shared" si="0"/>
        <v>0.96536796536796532</v>
      </c>
      <c r="G15" s="10">
        <v>233</v>
      </c>
      <c r="H15" s="10">
        <v>222</v>
      </c>
      <c r="I15" s="21">
        <f t="shared" si="1"/>
        <v>0.9527896995708155</v>
      </c>
      <c r="J15" s="10">
        <v>207</v>
      </c>
      <c r="K15" s="10">
        <v>192</v>
      </c>
      <c r="L15" s="21">
        <f t="shared" si="2"/>
        <v>0.92753623188405798</v>
      </c>
      <c r="M15" s="10">
        <v>123</v>
      </c>
      <c r="N15" s="10">
        <v>118</v>
      </c>
      <c r="O15" s="21">
        <f t="shared" si="3"/>
        <v>0.95934959349593496</v>
      </c>
      <c r="P15" s="10">
        <v>157</v>
      </c>
      <c r="Q15" s="10">
        <v>152</v>
      </c>
      <c r="R15" s="31">
        <f t="shared" si="4"/>
        <v>0.96815286624203822</v>
      </c>
      <c r="S15" s="10">
        <v>174</v>
      </c>
      <c r="T15" s="10">
        <v>172</v>
      </c>
      <c r="U15" s="13">
        <f t="shared" si="5"/>
        <v>0.9885057471264368</v>
      </c>
    </row>
    <row r="16" spans="2:21">
      <c r="B16" s="46"/>
      <c r="C16" s="16" t="s">
        <v>12</v>
      </c>
      <c r="D16" s="9">
        <v>166</v>
      </c>
      <c r="E16" s="9">
        <v>150</v>
      </c>
      <c r="F16" s="20">
        <f>E16/D16</f>
        <v>0.90361445783132532</v>
      </c>
      <c r="G16" s="9">
        <v>135</v>
      </c>
      <c r="H16" s="9">
        <v>127</v>
      </c>
      <c r="I16" s="20">
        <f>H16/G16</f>
        <v>0.94074074074074077</v>
      </c>
      <c r="J16" s="9">
        <v>182</v>
      </c>
      <c r="K16" s="9">
        <v>178</v>
      </c>
      <c r="L16" s="20">
        <f t="shared" si="2"/>
        <v>0.97802197802197799</v>
      </c>
      <c r="M16" s="9">
        <v>84</v>
      </c>
      <c r="N16" s="9">
        <v>79</v>
      </c>
      <c r="O16" s="20">
        <f t="shared" si="3"/>
        <v>0.94047619047619047</v>
      </c>
      <c r="P16" s="9">
        <v>56</v>
      </c>
      <c r="Q16" s="9">
        <v>54</v>
      </c>
      <c r="R16" s="30">
        <f t="shared" si="4"/>
        <v>0.9642857142857143</v>
      </c>
      <c r="S16" s="9">
        <v>106</v>
      </c>
      <c r="T16" s="9">
        <v>101</v>
      </c>
      <c r="U16" s="14">
        <f t="shared" si="5"/>
        <v>0.95283018867924529</v>
      </c>
    </row>
    <row r="17" spans="2:21">
      <c r="B17" s="46"/>
      <c r="C17" s="16" t="s">
        <v>10</v>
      </c>
      <c r="D17" s="9" t="s">
        <v>13</v>
      </c>
      <c r="E17" s="9" t="s">
        <v>13</v>
      </c>
      <c r="F17" s="20" t="s">
        <v>13</v>
      </c>
      <c r="G17" s="9" t="s">
        <v>13</v>
      </c>
      <c r="H17" s="9" t="s">
        <v>13</v>
      </c>
      <c r="I17" s="20" t="s">
        <v>13</v>
      </c>
      <c r="J17" s="9" t="s">
        <v>13</v>
      </c>
      <c r="K17" s="9" t="s">
        <v>13</v>
      </c>
      <c r="L17" s="20" t="s">
        <v>13</v>
      </c>
      <c r="M17" s="9" t="s">
        <v>13</v>
      </c>
      <c r="N17" s="9" t="s">
        <v>13</v>
      </c>
      <c r="O17" s="20" t="s">
        <v>13</v>
      </c>
      <c r="P17" s="9" t="s">
        <v>13</v>
      </c>
      <c r="Q17" s="9" t="s">
        <v>13</v>
      </c>
      <c r="R17" s="30" t="s">
        <v>13</v>
      </c>
      <c r="S17" s="9" t="s">
        <v>13</v>
      </c>
      <c r="T17" s="9" t="s">
        <v>13</v>
      </c>
      <c r="U17" s="14" t="s">
        <v>13</v>
      </c>
    </row>
    <row r="18" spans="2:21">
      <c r="B18" s="46"/>
      <c r="C18" s="16" t="s">
        <v>5</v>
      </c>
      <c r="D18" s="9" t="s">
        <v>13</v>
      </c>
      <c r="E18" s="9" t="s">
        <v>13</v>
      </c>
      <c r="F18" s="20" t="s">
        <v>13</v>
      </c>
      <c r="G18" s="9" t="s">
        <v>13</v>
      </c>
      <c r="H18" s="9" t="s">
        <v>13</v>
      </c>
      <c r="I18" s="20" t="s">
        <v>13</v>
      </c>
      <c r="J18" s="9" t="s">
        <v>13</v>
      </c>
      <c r="K18" s="9" t="s">
        <v>13</v>
      </c>
      <c r="L18" s="20" t="s">
        <v>13</v>
      </c>
      <c r="M18" s="9" t="s">
        <v>13</v>
      </c>
      <c r="N18" s="9" t="s">
        <v>13</v>
      </c>
      <c r="O18" s="20" t="s">
        <v>13</v>
      </c>
      <c r="P18" s="9" t="s">
        <v>13</v>
      </c>
      <c r="Q18" s="9" t="s">
        <v>13</v>
      </c>
      <c r="R18" s="30" t="s">
        <v>13</v>
      </c>
      <c r="S18" s="9" t="s">
        <v>13</v>
      </c>
      <c r="T18" s="9" t="s">
        <v>13</v>
      </c>
      <c r="U18" s="14" t="s">
        <v>13</v>
      </c>
    </row>
    <row r="19" spans="2:21">
      <c r="B19" s="46"/>
      <c r="C19" s="16" t="s">
        <v>3</v>
      </c>
      <c r="D19" s="9" t="s">
        <v>13</v>
      </c>
      <c r="E19" s="9" t="s">
        <v>13</v>
      </c>
      <c r="F19" s="20" t="s">
        <v>13</v>
      </c>
      <c r="G19" s="9" t="s">
        <v>13</v>
      </c>
      <c r="H19" s="9" t="s">
        <v>13</v>
      </c>
      <c r="I19" s="20" t="s">
        <v>13</v>
      </c>
      <c r="J19" s="9" t="s">
        <v>13</v>
      </c>
      <c r="K19" s="9" t="s">
        <v>13</v>
      </c>
      <c r="L19" s="20" t="s">
        <v>13</v>
      </c>
      <c r="M19" s="9" t="s">
        <v>13</v>
      </c>
      <c r="N19" s="9" t="s">
        <v>13</v>
      </c>
      <c r="O19" s="20" t="s">
        <v>13</v>
      </c>
      <c r="P19" s="9" t="s">
        <v>13</v>
      </c>
      <c r="Q19" s="9" t="s">
        <v>13</v>
      </c>
      <c r="R19" s="30" t="s">
        <v>13</v>
      </c>
      <c r="S19" s="9" t="s">
        <v>13</v>
      </c>
      <c r="T19" s="9" t="s">
        <v>13</v>
      </c>
      <c r="U19" s="14" t="s">
        <v>13</v>
      </c>
    </row>
    <row r="20" spans="2:21" ht="15" thickBot="1">
      <c r="B20" s="46"/>
      <c r="C20" s="17" t="s">
        <v>4</v>
      </c>
      <c r="D20" s="10">
        <v>3</v>
      </c>
      <c r="E20" s="10">
        <v>3</v>
      </c>
      <c r="F20" s="21">
        <f>E20/D20</f>
        <v>1</v>
      </c>
      <c r="G20" s="10">
        <v>6</v>
      </c>
      <c r="H20" s="10">
        <v>6</v>
      </c>
      <c r="I20" s="21">
        <f>H20/G20</f>
        <v>1</v>
      </c>
      <c r="J20" s="10">
        <v>1</v>
      </c>
      <c r="K20" s="10">
        <v>1</v>
      </c>
      <c r="L20" s="21">
        <f t="shared" ref="L20" si="6">K20/J20</f>
        <v>1</v>
      </c>
      <c r="M20" s="10">
        <v>1</v>
      </c>
      <c r="N20" s="10">
        <v>1</v>
      </c>
      <c r="O20" s="21">
        <f t="shared" ref="O20" si="7">N20/M20</f>
        <v>1</v>
      </c>
      <c r="P20" s="10">
        <v>4</v>
      </c>
      <c r="Q20" s="10">
        <v>4</v>
      </c>
      <c r="R20" s="31">
        <f t="shared" ref="R20" si="8">Q20/P20</f>
        <v>1</v>
      </c>
      <c r="S20" s="10">
        <v>1</v>
      </c>
      <c r="T20" s="10">
        <v>1</v>
      </c>
      <c r="U20" s="13">
        <f t="shared" ref="U20" si="9">T20/S20</f>
        <v>1</v>
      </c>
    </row>
    <row r="21" spans="2:21" ht="15" thickBot="1">
      <c r="B21" s="47"/>
      <c r="C21" s="18" t="s">
        <v>6</v>
      </c>
      <c r="D21" s="22">
        <f>SUM(D13:D19)+D20</f>
        <v>667</v>
      </c>
      <c r="E21" s="23">
        <f>SUM(E13:E19)+E20</f>
        <v>629</v>
      </c>
      <c r="F21" s="24">
        <f>E21/D21</f>
        <v>0.94302848575712139</v>
      </c>
      <c r="G21" s="23">
        <f>SUM(G13:G19)+G20</f>
        <v>664</v>
      </c>
      <c r="H21" s="23">
        <f>SUM(H13:H19)+H20</f>
        <v>628</v>
      </c>
      <c r="I21" s="24">
        <f>H21/G21</f>
        <v>0.94578313253012047</v>
      </c>
      <c r="J21" s="23">
        <f>SUM(J13+J14+J15+J16+J20)</f>
        <v>655</v>
      </c>
      <c r="K21" s="23">
        <f>SUM(K13+K14+K15+K16+K20)</f>
        <v>619</v>
      </c>
      <c r="L21" s="24">
        <f>K21/J21</f>
        <v>0.94503816793893125</v>
      </c>
      <c r="M21" s="23">
        <f>SUM(M13+M14+M15+M16+M20)</f>
        <v>333</v>
      </c>
      <c r="N21" s="23">
        <f>SUM(N13+N14+N15+N16+N20)</f>
        <v>317</v>
      </c>
      <c r="O21" s="24">
        <f>N21/M21</f>
        <v>0.95195195195195192</v>
      </c>
      <c r="P21" s="23">
        <f>SUM(P13+P14+P15+P16+P20)</f>
        <v>378</v>
      </c>
      <c r="Q21" s="23">
        <f>SUM(Q13+Q14+Q15+Q16+Q20)</f>
        <v>361</v>
      </c>
      <c r="R21" s="33">
        <f>Q21/P21</f>
        <v>0.955026455026455</v>
      </c>
      <c r="S21" s="23">
        <f>SUM(S13+S14+S15+S16+S20)</f>
        <v>496</v>
      </c>
      <c r="T21" s="23">
        <f>SUM(T13+T14+T15+T16+T20)</f>
        <v>474</v>
      </c>
      <c r="U21" s="34">
        <f>T21/S21</f>
        <v>0.95564516129032262</v>
      </c>
    </row>
    <row r="22" spans="2:21">
      <c r="B22" s="45" t="s">
        <v>22</v>
      </c>
      <c r="C22" s="17" t="s">
        <v>0</v>
      </c>
      <c r="D22" s="10">
        <v>92</v>
      </c>
      <c r="E22" s="10">
        <v>0</v>
      </c>
      <c r="F22" s="21">
        <f>E22/D22</f>
        <v>0</v>
      </c>
      <c r="G22" s="10">
        <v>93</v>
      </c>
      <c r="H22" s="10">
        <v>2</v>
      </c>
      <c r="I22" s="21">
        <f>H22/G22</f>
        <v>2.1505376344086023E-2</v>
      </c>
      <c r="J22" s="10">
        <v>92</v>
      </c>
      <c r="K22" s="10">
        <v>0</v>
      </c>
      <c r="L22" s="21">
        <f>K22/J22</f>
        <v>0</v>
      </c>
      <c r="M22" s="10">
        <v>47</v>
      </c>
      <c r="N22" s="10">
        <v>4</v>
      </c>
      <c r="O22" s="21">
        <f>N22/M22</f>
        <v>8.5106382978723402E-2</v>
      </c>
      <c r="P22" s="10">
        <v>56</v>
      </c>
      <c r="Q22" s="10">
        <v>1</v>
      </c>
      <c r="R22" s="31">
        <f>Q22/P22</f>
        <v>1.7857142857142856E-2</v>
      </c>
      <c r="S22" s="10">
        <v>87</v>
      </c>
      <c r="T22" s="10">
        <v>6</v>
      </c>
      <c r="U22" s="13">
        <f>T22/S22</f>
        <v>6.8965517241379309E-2</v>
      </c>
    </row>
    <row r="23" spans="2:21">
      <c r="B23" s="46"/>
      <c r="C23" s="16" t="s">
        <v>2</v>
      </c>
      <c r="D23" s="9">
        <v>83</v>
      </c>
      <c r="E23" s="9">
        <v>24</v>
      </c>
      <c r="F23" s="20">
        <f t="shared" ref="F23:F24" si="10">E23/D23</f>
        <v>0.28915662650602408</v>
      </c>
      <c r="G23" s="9">
        <v>87</v>
      </c>
      <c r="H23" s="9">
        <v>30</v>
      </c>
      <c r="I23" s="20">
        <f t="shared" ref="I23:I24" si="11">H23/G23</f>
        <v>0.34482758620689657</v>
      </c>
      <c r="J23" s="9">
        <v>71</v>
      </c>
      <c r="K23" s="9">
        <v>21</v>
      </c>
      <c r="L23" s="20">
        <f t="shared" ref="L23:L25" si="12">K23/J23</f>
        <v>0.29577464788732394</v>
      </c>
      <c r="M23" s="9">
        <v>47</v>
      </c>
      <c r="N23" s="9">
        <v>15</v>
      </c>
      <c r="O23" s="20">
        <f t="shared" ref="O23:O25" si="13">N23/M23</f>
        <v>0.31914893617021278</v>
      </c>
      <c r="P23" s="9">
        <v>59</v>
      </c>
      <c r="Q23" s="9">
        <v>26</v>
      </c>
      <c r="R23" s="30">
        <f t="shared" ref="R23:R25" si="14">Q23/P23</f>
        <v>0.44067796610169491</v>
      </c>
      <c r="S23" s="9">
        <v>50</v>
      </c>
      <c r="T23" s="9">
        <v>36</v>
      </c>
      <c r="U23" s="14">
        <f t="shared" ref="U23:U25" si="15">T23/S23</f>
        <v>0.72</v>
      </c>
    </row>
    <row r="24" spans="2:21">
      <c r="B24" s="46"/>
      <c r="C24" s="17" t="s">
        <v>1</v>
      </c>
      <c r="D24" s="10">
        <v>73</v>
      </c>
      <c r="E24" s="10">
        <v>13</v>
      </c>
      <c r="F24" s="21">
        <f t="shared" si="10"/>
        <v>0.17808219178082191</v>
      </c>
      <c r="G24" s="10">
        <v>61</v>
      </c>
      <c r="H24" s="10">
        <v>2</v>
      </c>
      <c r="I24" s="21">
        <f t="shared" si="11"/>
        <v>3.2786885245901641E-2</v>
      </c>
      <c r="J24" s="10">
        <v>73</v>
      </c>
      <c r="K24" s="10">
        <v>20</v>
      </c>
      <c r="L24" s="21">
        <f t="shared" si="12"/>
        <v>0.27397260273972601</v>
      </c>
      <c r="M24" s="10">
        <v>41</v>
      </c>
      <c r="N24" s="10">
        <v>8</v>
      </c>
      <c r="O24" s="21">
        <f t="shared" si="13"/>
        <v>0.1951219512195122</v>
      </c>
      <c r="P24" s="10">
        <v>42</v>
      </c>
      <c r="Q24" s="10">
        <v>16</v>
      </c>
      <c r="R24" s="31">
        <f t="shared" si="14"/>
        <v>0.38095238095238093</v>
      </c>
      <c r="S24" s="10">
        <v>62</v>
      </c>
      <c r="T24" s="10">
        <v>27</v>
      </c>
      <c r="U24" s="13">
        <f t="shared" si="15"/>
        <v>0.43548387096774194</v>
      </c>
    </row>
    <row r="25" spans="2:21">
      <c r="B25" s="46"/>
      <c r="C25" s="16" t="s">
        <v>12</v>
      </c>
      <c r="D25" s="9">
        <v>165</v>
      </c>
      <c r="E25" s="9">
        <v>6</v>
      </c>
      <c r="F25" s="20">
        <f>E25/D25</f>
        <v>3.6363636363636362E-2</v>
      </c>
      <c r="G25" s="9">
        <v>138</v>
      </c>
      <c r="H25" s="9">
        <v>12</v>
      </c>
      <c r="I25" s="20">
        <f>H25/G25</f>
        <v>8.6956521739130432E-2</v>
      </c>
      <c r="J25" s="9">
        <v>131</v>
      </c>
      <c r="K25" s="9">
        <v>18</v>
      </c>
      <c r="L25" s="20">
        <f t="shared" si="12"/>
        <v>0.13740458015267176</v>
      </c>
      <c r="M25" s="9">
        <v>62</v>
      </c>
      <c r="N25" s="9">
        <v>10</v>
      </c>
      <c r="O25" s="20">
        <f t="shared" si="13"/>
        <v>0.16129032258064516</v>
      </c>
      <c r="P25" s="9">
        <v>64</v>
      </c>
      <c r="Q25" s="9">
        <v>5</v>
      </c>
      <c r="R25" s="30">
        <f t="shared" si="14"/>
        <v>7.8125E-2</v>
      </c>
      <c r="S25" s="9">
        <v>101</v>
      </c>
      <c r="T25" s="9">
        <v>14</v>
      </c>
      <c r="U25" s="14">
        <f t="shared" si="15"/>
        <v>0.13861386138613863</v>
      </c>
    </row>
    <row r="26" spans="2:21">
      <c r="B26" s="46"/>
      <c r="C26" s="16" t="s">
        <v>10</v>
      </c>
      <c r="D26" s="9" t="s">
        <v>13</v>
      </c>
      <c r="E26" s="9" t="s">
        <v>13</v>
      </c>
      <c r="F26" s="20" t="s">
        <v>13</v>
      </c>
      <c r="G26" s="9" t="s">
        <v>13</v>
      </c>
      <c r="H26" s="9" t="s">
        <v>13</v>
      </c>
      <c r="I26" s="20" t="s">
        <v>13</v>
      </c>
      <c r="J26" s="9" t="s">
        <v>13</v>
      </c>
      <c r="K26" s="9" t="s">
        <v>13</v>
      </c>
      <c r="L26" s="20" t="s">
        <v>13</v>
      </c>
      <c r="M26" s="9" t="s">
        <v>13</v>
      </c>
      <c r="N26" s="9" t="s">
        <v>13</v>
      </c>
      <c r="O26" s="20" t="s">
        <v>13</v>
      </c>
      <c r="P26" s="9" t="s">
        <v>13</v>
      </c>
      <c r="Q26" s="9" t="s">
        <v>13</v>
      </c>
      <c r="R26" s="30" t="s">
        <v>13</v>
      </c>
      <c r="S26" s="9" t="s">
        <v>13</v>
      </c>
      <c r="T26" s="9" t="s">
        <v>13</v>
      </c>
      <c r="U26" s="14" t="s">
        <v>13</v>
      </c>
    </row>
    <row r="27" spans="2:21">
      <c r="B27" s="46"/>
      <c r="C27" s="16" t="s">
        <v>5</v>
      </c>
      <c r="D27" s="9" t="s">
        <v>13</v>
      </c>
      <c r="E27" s="9" t="s">
        <v>13</v>
      </c>
      <c r="F27" s="20" t="s">
        <v>13</v>
      </c>
      <c r="G27" s="9" t="s">
        <v>13</v>
      </c>
      <c r="H27" s="9" t="s">
        <v>13</v>
      </c>
      <c r="I27" s="20" t="s">
        <v>13</v>
      </c>
      <c r="J27" s="9" t="s">
        <v>13</v>
      </c>
      <c r="K27" s="9" t="s">
        <v>13</v>
      </c>
      <c r="L27" s="20" t="s">
        <v>13</v>
      </c>
      <c r="M27" s="9" t="s">
        <v>13</v>
      </c>
      <c r="N27" s="9" t="s">
        <v>13</v>
      </c>
      <c r="O27" s="20" t="s">
        <v>13</v>
      </c>
      <c r="P27" s="9" t="s">
        <v>13</v>
      </c>
      <c r="Q27" s="9" t="s">
        <v>13</v>
      </c>
      <c r="R27" s="30" t="s">
        <v>13</v>
      </c>
      <c r="S27" s="9" t="s">
        <v>13</v>
      </c>
      <c r="T27" s="9" t="s">
        <v>13</v>
      </c>
      <c r="U27" s="14" t="s">
        <v>13</v>
      </c>
    </row>
    <row r="28" spans="2:21">
      <c r="B28" s="46"/>
      <c r="C28" s="16" t="s">
        <v>3</v>
      </c>
      <c r="D28" s="9" t="s">
        <v>13</v>
      </c>
      <c r="E28" s="9" t="s">
        <v>13</v>
      </c>
      <c r="F28" s="20" t="s">
        <v>13</v>
      </c>
      <c r="G28" s="9" t="s">
        <v>13</v>
      </c>
      <c r="H28" s="9" t="s">
        <v>13</v>
      </c>
      <c r="I28" s="20" t="s">
        <v>13</v>
      </c>
      <c r="J28" s="9" t="s">
        <v>13</v>
      </c>
      <c r="K28" s="9" t="s">
        <v>13</v>
      </c>
      <c r="L28" s="20" t="s">
        <v>13</v>
      </c>
      <c r="M28" s="9" t="s">
        <v>13</v>
      </c>
      <c r="N28" s="9" t="s">
        <v>13</v>
      </c>
      <c r="O28" s="20" t="s">
        <v>13</v>
      </c>
      <c r="P28" s="9" t="s">
        <v>13</v>
      </c>
      <c r="Q28" s="9" t="s">
        <v>13</v>
      </c>
      <c r="R28" s="30" t="s">
        <v>13</v>
      </c>
      <c r="S28" s="9" t="s">
        <v>13</v>
      </c>
      <c r="T28" s="9" t="s">
        <v>13</v>
      </c>
      <c r="U28" s="14" t="s">
        <v>13</v>
      </c>
    </row>
    <row r="29" spans="2:21" ht="15" thickBot="1">
      <c r="B29" s="46"/>
      <c r="C29" s="17" t="s">
        <v>4</v>
      </c>
      <c r="D29" s="10">
        <v>0</v>
      </c>
      <c r="E29" s="10">
        <v>0</v>
      </c>
      <c r="F29" s="21" t="s">
        <v>14</v>
      </c>
      <c r="G29" s="10">
        <v>0</v>
      </c>
      <c r="H29" s="10">
        <v>0</v>
      </c>
      <c r="I29" s="21" t="s">
        <v>14</v>
      </c>
      <c r="J29" s="10">
        <v>0</v>
      </c>
      <c r="K29" s="10">
        <v>0</v>
      </c>
      <c r="L29" s="21" t="s">
        <v>14</v>
      </c>
      <c r="M29" s="10">
        <v>1</v>
      </c>
      <c r="N29" s="10">
        <v>1</v>
      </c>
      <c r="O29" s="21">
        <f t="shared" ref="O29" si="16">N29/M29</f>
        <v>1</v>
      </c>
      <c r="P29" s="10">
        <v>1</v>
      </c>
      <c r="Q29" s="10">
        <v>1</v>
      </c>
      <c r="R29" s="31">
        <f t="shared" ref="R29" si="17">Q29/P29</f>
        <v>1</v>
      </c>
      <c r="S29" s="10">
        <v>0</v>
      </c>
      <c r="T29" s="10">
        <v>0</v>
      </c>
      <c r="U29" s="13" t="s">
        <v>14</v>
      </c>
    </row>
    <row r="30" spans="2:21" ht="15" thickBot="1">
      <c r="B30" s="47"/>
      <c r="C30" s="18" t="s">
        <v>6</v>
      </c>
      <c r="D30" s="22">
        <f>SUM(D22:D28)</f>
        <v>413</v>
      </c>
      <c r="E30" s="23">
        <f>SUM(E22:E28)</f>
        <v>43</v>
      </c>
      <c r="F30" s="24">
        <f>E30/D30</f>
        <v>0.10411622276029056</v>
      </c>
      <c r="G30" s="23">
        <f>SUM(G22:G28)</f>
        <v>379</v>
      </c>
      <c r="H30" s="23">
        <f>SUM(H22:H28)</f>
        <v>46</v>
      </c>
      <c r="I30" s="24">
        <f>H30/G30</f>
        <v>0.12137203166226913</v>
      </c>
      <c r="J30" s="23">
        <f>SUM(J22+J23+J24+J25+J29)</f>
        <v>367</v>
      </c>
      <c r="K30" s="23">
        <f>SUM(K22+K23+K24+K25+K29)</f>
        <v>59</v>
      </c>
      <c r="L30" s="24">
        <f>K30/J30</f>
        <v>0.16076294277929154</v>
      </c>
      <c r="M30" s="23">
        <f>SUM(M22+M23+M24+M25+M29)</f>
        <v>198</v>
      </c>
      <c r="N30" s="23">
        <f>SUM(N22+N23+N24+N25+N29)</f>
        <v>38</v>
      </c>
      <c r="O30" s="24">
        <f>N30/M30</f>
        <v>0.19191919191919191</v>
      </c>
      <c r="P30" s="23">
        <f>SUM(P22+P23+P24+P25+P29)</f>
        <v>222</v>
      </c>
      <c r="Q30" s="23">
        <f>SUM(Q22+Q23+Q24+Q25+Q29)</f>
        <v>49</v>
      </c>
      <c r="R30" s="33">
        <f>Q30/P30</f>
        <v>0.22072072072072071</v>
      </c>
      <c r="S30" s="23">
        <f>SUM(S22+S23+S24+S25+S29)</f>
        <v>300</v>
      </c>
      <c r="T30" s="23">
        <f>SUM(T22+T23+T24+T25+T29)</f>
        <v>83</v>
      </c>
      <c r="U30" s="34">
        <f>T30/S30</f>
        <v>0.27666666666666667</v>
      </c>
    </row>
    <row r="31" spans="2:21">
      <c r="B31" s="45" t="s">
        <v>23</v>
      </c>
      <c r="C31" s="17" t="s">
        <v>0</v>
      </c>
      <c r="D31" s="10">
        <v>103</v>
      </c>
      <c r="E31" s="10">
        <v>1</v>
      </c>
      <c r="F31" s="21">
        <f>E31/D31</f>
        <v>9.7087378640776691E-3</v>
      </c>
      <c r="G31" s="10">
        <v>111</v>
      </c>
      <c r="H31" s="10">
        <v>1</v>
      </c>
      <c r="I31" s="21">
        <f>H31/G31</f>
        <v>9.0090090090090089E-3</v>
      </c>
      <c r="J31" s="10">
        <v>92</v>
      </c>
      <c r="K31" s="10">
        <v>0</v>
      </c>
      <c r="L31" s="21">
        <f>K31/J31</f>
        <v>0</v>
      </c>
      <c r="M31" s="10">
        <v>55</v>
      </c>
      <c r="N31" s="10">
        <v>0</v>
      </c>
      <c r="O31" s="21">
        <f>N31/M31</f>
        <v>0</v>
      </c>
      <c r="P31" s="10">
        <v>62</v>
      </c>
      <c r="Q31" s="10">
        <v>2</v>
      </c>
      <c r="R31" s="31">
        <f>Q31/P31</f>
        <v>3.2258064516129031E-2</v>
      </c>
      <c r="S31" s="10">
        <v>80</v>
      </c>
      <c r="T31" s="10">
        <v>3</v>
      </c>
      <c r="U31" s="13">
        <f>T31/S31</f>
        <v>3.7499999999999999E-2</v>
      </c>
    </row>
    <row r="32" spans="2:21">
      <c r="B32" s="46"/>
      <c r="C32" s="16" t="s">
        <v>2</v>
      </c>
      <c r="D32" s="9">
        <v>68</v>
      </c>
      <c r="E32" s="9">
        <v>17</v>
      </c>
      <c r="F32" s="20">
        <f t="shared" ref="F32:F33" si="18">E32/D32</f>
        <v>0.25</v>
      </c>
      <c r="G32" s="9">
        <v>97</v>
      </c>
      <c r="H32" s="9">
        <v>6</v>
      </c>
      <c r="I32" s="20">
        <f t="shared" ref="I32:I33" si="19">H32/G32</f>
        <v>6.1855670103092786E-2</v>
      </c>
      <c r="J32" s="9">
        <v>64</v>
      </c>
      <c r="K32" s="9">
        <v>9</v>
      </c>
      <c r="L32" s="20">
        <f t="shared" ref="L32:L34" si="20">K32/J32</f>
        <v>0.140625</v>
      </c>
      <c r="M32" s="9">
        <v>27</v>
      </c>
      <c r="N32" s="9">
        <v>4</v>
      </c>
      <c r="O32" s="20">
        <f t="shared" ref="O32:O34" si="21">N32/M32</f>
        <v>0.14814814814814814</v>
      </c>
      <c r="P32" s="9">
        <v>46</v>
      </c>
      <c r="Q32" s="9">
        <v>5</v>
      </c>
      <c r="R32" s="30">
        <f t="shared" ref="R32:R34" si="22">Q32/P32</f>
        <v>0.10869565217391304</v>
      </c>
      <c r="S32" s="9">
        <v>52</v>
      </c>
      <c r="T32" s="9">
        <v>6</v>
      </c>
      <c r="U32" s="14">
        <f t="shared" ref="U32:U34" si="23">T32/S32</f>
        <v>0.11538461538461539</v>
      </c>
    </row>
    <row r="33" spans="2:21">
      <c r="B33" s="46"/>
      <c r="C33" s="17" t="s">
        <v>1</v>
      </c>
      <c r="D33" s="10">
        <v>77</v>
      </c>
      <c r="E33" s="10">
        <v>0</v>
      </c>
      <c r="F33" s="21">
        <f t="shared" si="18"/>
        <v>0</v>
      </c>
      <c r="G33" s="10">
        <v>77</v>
      </c>
      <c r="H33" s="10">
        <v>1</v>
      </c>
      <c r="I33" s="21">
        <f t="shared" si="19"/>
        <v>1.2987012987012988E-2</v>
      </c>
      <c r="J33" s="10">
        <v>73</v>
      </c>
      <c r="K33" s="10">
        <v>2</v>
      </c>
      <c r="L33" s="21">
        <f t="shared" si="20"/>
        <v>2.7397260273972601E-2</v>
      </c>
      <c r="M33" s="10">
        <v>63</v>
      </c>
      <c r="N33" s="10">
        <v>11</v>
      </c>
      <c r="O33" s="21">
        <f t="shared" si="21"/>
        <v>0.17460317460317459</v>
      </c>
      <c r="P33" s="10">
        <v>61</v>
      </c>
      <c r="Q33" s="10">
        <v>4</v>
      </c>
      <c r="R33" s="31">
        <f t="shared" si="22"/>
        <v>6.5573770491803282E-2</v>
      </c>
      <c r="S33" s="10">
        <v>64</v>
      </c>
      <c r="T33" s="10">
        <v>2</v>
      </c>
      <c r="U33" s="13">
        <f t="shared" si="23"/>
        <v>3.125E-2</v>
      </c>
    </row>
    <row r="34" spans="2:21">
      <c r="B34" s="46"/>
      <c r="C34" s="16" t="s">
        <v>12</v>
      </c>
      <c r="D34" s="9">
        <v>178</v>
      </c>
      <c r="E34" s="9">
        <v>2</v>
      </c>
      <c r="F34" s="20">
        <f>E34/D34</f>
        <v>1.1235955056179775E-2</v>
      </c>
      <c r="G34" s="9">
        <v>152</v>
      </c>
      <c r="H34" s="9">
        <v>1</v>
      </c>
      <c r="I34" s="20">
        <f>H34/G34</f>
        <v>6.5789473684210523E-3</v>
      </c>
      <c r="J34" s="9">
        <v>155</v>
      </c>
      <c r="K34" s="9">
        <v>5</v>
      </c>
      <c r="L34" s="20">
        <f t="shared" si="20"/>
        <v>3.2258064516129031E-2</v>
      </c>
      <c r="M34" s="9">
        <v>109</v>
      </c>
      <c r="N34" s="9">
        <v>8</v>
      </c>
      <c r="O34" s="20">
        <f t="shared" si="21"/>
        <v>7.3394495412844041E-2</v>
      </c>
      <c r="P34" s="9">
        <v>103</v>
      </c>
      <c r="Q34" s="9">
        <v>5</v>
      </c>
      <c r="R34" s="30">
        <f t="shared" si="22"/>
        <v>4.8543689320388349E-2</v>
      </c>
      <c r="S34" s="9">
        <v>138</v>
      </c>
      <c r="T34" s="9">
        <v>8</v>
      </c>
      <c r="U34" s="14">
        <f t="shared" si="23"/>
        <v>5.7971014492753624E-2</v>
      </c>
    </row>
    <row r="35" spans="2:21">
      <c r="B35" s="46"/>
      <c r="C35" s="16" t="s">
        <v>10</v>
      </c>
      <c r="D35" s="9" t="s">
        <v>13</v>
      </c>
      <c r="E35" s="9" t="s">
        <v>13</v>
      </c>
      <c r="F35" s="20" t="s">
        <v>13</v>
      </c>
      <c r="G35" s="9" t="s">
        <v>13</v>
      </c>
      <c r="H35" s="9" t="s">
        <v>13</v>
      </c>
      <c r="I35" s="20" t="s">
        <v>13</v>
      </c>
      <c r="J35" s="9" t="s">
        <v>13</v>
      </c>
      <c r="K35" s="9" t="s">
        <v>13</v>
      </c>
      <c r="L35" s="20" t="s">
        <v>13</v>
      </c>
      <c r="M35" s="9" t="s">
        <v>13</v>
      </c>
      <c r="N35" s="9" t="s">
        <v>13</v>
      </c>
      <c r="O35" s="20" t="s">
        <v>13</v>
      </c>
      <c r="P35" s="9" t="s">
        <v>13</v>
      </c>
      <c r="Q35" s="9" t="s">
        <v>13</v>
      </c>
      <c r="R35" s="30" t="s">
        <v>13</v>
      </c>
      <c r="S35" s="9" t="s">
        <v>13</v>
      </c>
      <c r="T35" s="9" t="s">
        <v>13</v>
      </c>
      <c r="U35" s="14" t="s">
        <v>13</v>
      </c>
    </row>
    <row r="36" spans="2:21">
      <c r="B36" s="46"/>
      <c r="C36" s="16" t="s">
        <v>5</v>
      </c>
      <c r="D36" s="9" t="s">
        <v>13</v>
      </c>
      <c r="E36" s="9" t="s">
        <v>13</v>
      </c>
      <c r="F36" s="20" t="s">
        <v>13</v>
      </c>
      <c r="G36" s="9" t="s">
        <v>13</v>
      </c>
      <c r="H36" s="9" t="s">
        <v>13</v>
      </c>
      <c r="I36" s="20" t="s">
        <v>13</v>
      </c>
      <c r="J36" s="9" t="s">
        <v>13</v>
      </c>
      <c r="K36" s="9" t="s">
        <v>13</v>
      </c>
      <c r="L36" s="20" t="s">
        <v>13</v>
      </c>
      <c r="M36" s="9" t="s">
        <v>13</v>
      </c>
      <c r="N36" s="9" t="s">
        <v>13</v>
      </c>
      <c r="O36" s="20" t="s">
        <v>13</v>
      </c>
      <c r="P36" s="9" t="s">
        <v>13</v>
      </c>
      <c r="Q36" s="9" t="s">
        <v>13</v>
      </c>
      <c r="R36" s="30" t="s">
        <v>13</v>
      </c>
      <c r="S36" s="9" t="s">
        <v>13</v>
      </c>
      <c r="T36" s="9" t="s">
        <v>13</v>
      </c>
      <c r="U36" s="14" t="s">
        <v>13</v>
      </c>
    </row>
    <row r="37" spans="2:21">
      <c r="B37" s="46"/>
      <c r="C37" s="16" t="s">
        <v>3</v>
      </c>
      <c r="D37" s="9" t="s">
        <v>13</v>
      </c>
      <c r="E37" s="9" t="s">
        <v>13</v>
      </c>
      <c r="F37" s="20" t="s">
        <v>13</v>
      </c>
      <c r="G37" s="9" t="s">
        <v>13</v>
      </c>
      <c r="H37" s="9" t="s">
        <v>13</v>
      </c>
      <c r="I37" s="20" t="s">
        <v>13</v>
      </c>
      <c r="J37" s="9" t="s">
        <v>13</v>
      </c>
      <c r="K37" s="9" t="s">
        <v>13</v>
      </c>
      <c r="L37" s="20" t="s">
        <v>13</v>
      </c>
      <c r="M37" s="9" t="s">
        <v>13</v>
      </c>
      <c r="N37" s="9" t="s">
        <v>13</v>
      </c>
      <c r="O37" s="20" t="s">
        <v>13</v>
      </c>
      <c r="P37" s="9" t="s">
        <v>13</v>
      </c>
      <c r="Q37" s="9" t="s">
        <v>13</v>
      </c>
      <c r="R37" s="30" t="s">
        <v>13</v>
      </c>
      <c r="S37" s="9" t="s">
        <v>13</v>
      </c>
      <c r="T37" s="9" t="s">
        <v>13</v>
      </c>
      <c r="U37" s="14" t="s">
        <v>13</v>
      </c>
    </row>
    <row r="38" spans="2:21" ht="15" thickBot="1">
      <c r="B38" s="46"/>
      <c r="C38" s="17" t="s">
        <v>4</v>
      </c>
      <c r="D38" s="10">
        <v>1</v>
      </c>
      <c r="E38" s="10">
        <v>1</v>
      </c>
      <c r="F38" s="21">
        <f>E38/D38</f>
        <v>1</v>
      </c>
      <c r="G38" s="10">
        <v>1</v>
      </c>
      <c r="H38" s="10">
        <v>1</v>
      </c>
      <c r="I38" s="21">
        <f>H38/G38</f>
        <v>1</v>
      </c>
      <c r="J38" s="10">
        <v>0</v>
      </c>
      <c r="K38" s="10">
        <v>0</v>
      </c>
      <c r="L38" s="21" t="s">
        <v>14</v>
      </c>
      <c r="M38" s="10">
        <v>0</v>
      </c>
      <c r="N38" s="10">
        <v>0</v>
      </c>
      <c r="O38" s="21" t="s">
        <v>14</v>
      </c>
      <c r="P38" s="10">
        <v>1</v>
      </c>
      <c r="Q38" s="10">
        <v>1</v>
      </c>
      <c r="R38" s="31">
        <f>Q38/P38</f>
        <v>1</v>
      </c>
      <c r="S38" s="10">
        <v>0</v>
      </c>
      <c r="T38" s="10">
        <v>0</v>
      </c>
      <c r="U38" s="13" t="s">
        <v>14</v>
      </c>
    </row>
    <row r="39" spans="2:21" ht="15" thickBot="1">
      <c r="B39" s="47"/>
      <c r="C39" s="18" t="s">
        <v>6</v>
      </c>
      <c r="D39" s="22">
        <f>SUM(D31:D37)+D38</f>
        <v>427</v>
      </c>
      <c r="E39" s="23">
        <f>SUM(E31:E37)+E38</f>
        <v>21</v>
      </c>
      <c r="F39" s="24">
        <f>E39/D39</f>
        <v>4.9180327868852458E-2</v>
      </c>
      <c r="G39" s="23">
        <f>SUM(G31:G38)</f>
        <v>438</v>
      </c>
      <c r="H39" s="23">
        <f>SUM(H31:H38)</f>
        <v>10</v>
      </c>
      <c r="I39" s="24">
        <f>H39/G39</f>
        <v>2.2831050228310501E-2</v>
      </c>
      <c r="J39" s="23">
        <f>SUM(J31+J32+J33+J34+J38)</f>
        <v>384</v>
      </c>
      <c r="K39" s="23">
        <f>SUM(K31+K32+K33+K34+K38)</f>
        <v>16</v>
      </c>
      <c r="L39" s="24">
        <f>K39/J39</f>
        <v>4.1666666666666664E-2</v>
      </c>
      <c r="M39" s="23">
        <f>SUM(M31+M32+M33+M34+M38)</f>
        <v>254</v>
      </c>
      <c r="N39" s="23">
        <f>SUM(N31+N32+N33+N34+N38)</f>
        <v>23</v>
      </c>
      <c r="O39" s="24">
        <f>N39/M39</f>
        <v>9.055118110236221E-2</v>
      </c>
      <c r="P39" s="23">
        <f>SUM(P31+P32+P33+P34+P38)</f>
        <v>273</v>
      </c>
      <c r="Q39" s="23">
        <f>SUM(Q31+Q32+Q33+Q34+Q38)</f>
        <v>17</v>
      </c>
      <c r="R39" s="33">
        <f>Q39/P39</f>
        <v>6.2271062271062272E-2</v>
      </c>
      <c r="S39" s="23">
        <f>SUM(S31+S32+S33+S34+S38)</f>
        <v>334</v>
      </c>
      <c r="T39" s="23">
        <f>SUM(T31+T32+T33+T34+T38)</f>
        <v>19</v>
      </c>
      <c r="U39" s="34">
        <f>T39/S39</f>
        <v>5.6886227544910177E-2</v>
      </c>
    </row>
    <row r="40" spans="2:21">
      <c r="B40" s="48" t="s">
        <v>24</v>
      </c>
      <c r="C40" s="17" t="s">
        <v>0</v>
      </c>
      <c r="D40" s="10">
        <v>344</v>
      </c>
      <c r="E40" s="10">
        <v>145</v>
      </c>
      <c r="F40" s="21">
        <f>E40/D40</f>
        <v>0.42151162790697677</v>
      </c>
      <c r="G40" s="10">
        <v>368</v>
      </c>
      <c r="H40" s="10">
        <v>159</v>
      </c>
      <c r="I40" s="21">
        <f>H40/G40</f>
        <v>0.43206521739130432</v>
      </c>
      <c r="J40" s="10">
        <v>319</v>
      </c>
      <c r="K40" s="10">
        <v>131</v>
      </c>
      <c r="L40" s="21">
        <f>K40/J40</f>
        <v>0.41065830721003133</v>
      </c>
      <c r="M40" s="10">
        <v>172</v>
      </c>
      <c r="N40" s="10">
        <v>72</v>
      </c>
      <c r="O40" s="21">
        <f>N40/M40</f>
        <v>0.41860465116279072</v>
      </c>
      <c r="P40" s="10">
        <v>210</v>
      </c>
      <c r="Q40" s="10">
        <v>91</v>
      </c>
      <c r="R40" s="31">
        <f>Q40/P40</f>
        <v>0.43333333333333335</v>
      </c>
      <c r="S40" s="10">
        <v>286</v>
      </c>
      <c r="T40" s="10">
        <v>122</v>
      </c>
      <c r="U40" s="13">
        <f>T40/S40</f>
        <v>0.42657342657342656</v>
      </c>
    </row>
    <row r="41" spans="2:21">
      <c r="B41" s="49"/>
      <c r="C41" s="16" t="s">
        <v>2</v>
      </c>
      <c r="D41" s="9">
        <v>269</v>
      </c>
      <c r="E41" s="9">
        <v>150</v>
      </c>
      <c r="F41" s="20">
        <f t="shared" ref="F41:F42" si="24">E41/D41</f>
        <v>0.55762081784386619</v>
      </c>
      <c r="G41" s="9">
        <v>310</v>
      </c>
      <c r="H41" s="9">
        <v>153</v>
      </c>
      <c r="I41" s="20">
        <f t="shared" ref="I41:I42" si="25">H41/G41</f>
        <v>0.49354838709677418</v>
      </c>
      <c r="J41" s="9">
        <v>265</v>
      </c>
      <c r="K41" s="9">
        <v>147</v>
      </c>
      <c r="L41" s="20">
        <f t="shared" ref="L41:L43" si="26">K41/J41</f>
        <v>0.55471698113207546</v>
      </c>
      <c r="M41" s="9">
        <v>129</v>
      </c>
      <c r="N41" s="9">
        <v>70</v>
      </c>
      <c r="O41" s="20">
        <f t="shared" ref="O41:O43" si="27">N41/M41</f>
        <v>0.54263565891472865</v>
      </c>
      <c r="P41" s="9">
        <v>174</v>
      </c>
      <c r="Q41" s="9">
        <v>94</v>
      </c>
      <c r="R41" s="30">
        <f t="shared" ref="R41:R43" si="28">Q41/P41</f>
        <v>0.54022988505747127</v>
      </c>
      <c r="S41" s="9">
        <v>198</v>
      </c>
      <c r="T41" s="9">
        <v>129</v>
      </c>
      <c r="U41" s="14">
        <f t="shared" ref="U41:U43" si="29">T41/S41</f>
        <v>0.65151515151515149</v>
      </c>
    </row>
    <row r="42" spans="2:21">
      <c r="B42" s="49"/>
      <c r="C42" s="17" t="s">
        <v>1</v>
      </c>
      <c r="D42" s="10">
        <v>381</v>
      </c>
      <c r="E42" s="10">
        <v>236</v>
      </c>
      <c r="F42" s="21">
        <f t="shared" si="24"/>
        <v>0.61942257217847774</v>
      </c>
      <c r="G42" s="10">
        <v>371</v>
      </c>
      <c r="H42" s="10">
        <v>225</v>
      </c>
      <c r="I42" s="21">
        <f t="shared" si="25"/>
        <v>0.60646900269541781</v>
      </c>
      <c r="J42" s="10">
        <v>353</v>
      </c>
      <c r="K42" s="10">
        <v>214</v>
      </c>
      <c r="L42" s="21">
        <f t="shared" si="26"/>
        <v>0.60623229461756378</v>
      </c>
      <c r="M42" s="10">
        <v>227</v>
      </c>
      <c r="N42" s="10">
        <v>137</v>
      </c>
      <c r="O42" s="21">
        <f t="shared" si="27"/>
        <v>0.6035242290748899</v>
      </c>
      <c r="P42" s="10">
        <v>260</v>
      </c>
      <c r="Q42" s="10">
        <v>172</v>
      </c>
      <c r="R42" s="31">
        <f t="shared" si="28"/>
        <v>0.66153846153846152</v>
      </c>
      <c r="S42" s="10">
        <v>300</v>
      </c>
      <c r="T42" s="10">
        <v>201</v>
      </c>
      <c r="U42" s="13">
        <f t="shared" si="29"/>
        <v>0.67</v>
      </c>
    </row>
    <row r="43" spans="2:21">
      <c r="B43" s="49"/>
      <c r="C43" s="16" t="s">
        <v>12</v>
      </c>
      <c r="D43" s="9">
        <v>509</v>
      </c>
      <c r="E43" s="9">
        <v>158</v>
      </c>
      <c r="F43" s="20">
        <f>E43/D43</f>
        <v>0.31041257367387032</v>
      </c>
      <c r="G43" s="9">
        <v>425</v>
      </c>
      <c r="H43" s="9">
        <v>140</v>
      </c>
      <c r="I43" s="20">
        <f>H43/G43</f>
        <v>0.32941176470588235</v>
      </c>
      <c r="J43" s="9">
        <v>468</v>
      </c>
      <c r="K43" s="9">
        <v>201</v>
      </c>
      <c r="L43" s="20">
        <f t="shared" si="26"/>
        <v>0.42948717948717946</v>
      </c>
      <c r="M43" s="9">
        <v>255</v>
      </c>
      <c r="N43" s="9">
        <v>97</v>
      </c>
      <c r="O43" s="20">
        <f t="shared" si="27"/>
        <v>0.38039215686274508</v>
      </c>
      <c r="P43" s="9">
        <v>223</v>
      </c>
      <c r="Q43" s="9">
        <v>64</v>
      </c>
      <c r="R43" s="30">
        <f t="shared" si="28"/>
        <v>0.28699551569506726</v>
      </c>
      <c r="S43" s="9">
        <v>345</v>
      </c>
      <c r="T43" s="9">
        <v>123</v>
      </c>
      <c r="U43" s="14">
        <f t="shared" si="29"/>
        <v>0.35652173913043478</v>
      </c>
    </row>
    <row r="44" spans="2:21">
      <c r="B44" s="49"/>
      <c r="C44" s="16" t="s">
        <v>10</v>
      </c>
      <c r="D44" s="9" t="s">
        <v>13</v>
      </c>
      <c r="E44" s="9" t="s">
        <v>13</v>
      </c>
      <c r="F44" s="20" t="s">
        <v>13</v>
      </c>
      <c r="G44" s="9" t="s">
        <v>13</v>
      </c>
      <c r="H44" s="9" t="s">
        <v>13</v>
      </c>
      <c r="I44" s="20" t="s">
        <v>13</v>
      </c>
      <c r="J44" s="9" t="s">
        <v>13</v>
      </c>
      <c r="K44" s="9" t="s">
        <v>13</v>
      </c>
      <c r="L44" s="20" t="s">
        <v>13</v>
      </c>
      <c r="M44" s="9" t="s">
        <v>13</v>
      </c>
      <c r="N44" s="9" t="s">
        <v>13</v>
      </c>
      <c r="O44" s="20" t="s">
        <v>13</v>
      </c>
      <c r="P44" s="9" t="s">
        <v>13</v>
      </c>
      <c r="Q44" s="9" t="s">
        <v>13</v>
      </c>
      <c r="R44" s="30" t="s">
        <v>13</v>
      </c>
      <c r="S44" s="9" t="s">
        <v>13</v>
      </c>
      <c r="T44" s="9" t="s">
        <v>13</v>
      </c>
      <c r="U44" s="14" t="s">
        <v>13</v>
      </c>
    </row>
    <row r="45" spans="2:21">
      <c r="B45" s="49"/>
      <c r="C45" s="16" t="s">
        <v>5</v>
      </c>
      <c r="D45" s="9" t="s">
        <v>13</v>
      </c>
      <c r="E45" s="9" t="s">
        <v>13</v>
      </c>
      <c r="F45" s="20" t="s">
        <v>13</v>
      </c>
      <c r="G45" s="9" t="s">
        <v>13</v>
      </c>
      <c r="H45" s="9" t="s">
        <v>13</v>
      </c>
      <c r="I45" s="20" t="s">
        <v>13</v>
      </c>
      <c r="J45" s="9" t="s">
        <v>13</v>
      </c>
      <c r="K45" s="9" t="s">
        <v>13</v>
      </c>
      <c r="L45" s="20" t="s">
        <v>13</v>
      </c>
      <c r="M45" s="9" t="s">
        <v>13</v>
      </c>
      <c r="N45" s="9" t="s">
        <v>13</v>
      </c>
      <c r="O45" s="20" t="s">
        <v>13</v>
      </c>
      <c r="P45" s="9" t="s">
        <v>13</v>
      </c>
      <c r="Q45" s="9" t="s">
        <v>13</v>
      </c>
      <c r="R45" s="30" t="s">
        <v>13</v>
      </c>
      <c r="S45" s="9" t="s">
        <v>13</v>
      </c>
      <c r="T45" s="9" t="s">
        <v>13</v>
      </c>
      <c r="U45" s="14" t="s">
        <v>13</v>
      </c>
    </row>
    <row r="46" spans="2:21">
      <c r="B46" s="49"/>
      <c r="C46" s="16" t="s">
        <v>3</v>
      </c>
      <c r="D46" s="9" t="s">
        <v>13</v>
      </c>
      <c r="E46" s="9" t="s">
        <v>13</v>
      </c>
      <c r="F46" s="20" t="s">
        <v>13</v>
      </c>
      <c r="G46" s="9" t="s">
        <v>13</v>
      </c>
      <c r="H46" s="9" t="s">
        <v>13</v>
      </c>
      <c r="I46" s="20" t="s">
        <v>13</v>
      </c>
      <c r="J46" s="9" t="s">
        <v>13</v>
      </c>
      <c r="K46" s="9" t="s">
        <v>13</v>
      </c>
      <c r="L46" s="20" t="s">
        <v>13</v>
      </c>
      <c r="M46" s="9" t="s">
        <v>13</v>
      </c>
      <c r="N46" s="9" t="s">
        <v>13</v>
      </c>
      <c r="O46" s="20" t="s">
        <v>13</v>
      </c>
      <c r="P46" s="9" t="s">
        <v>13</v>
      </c>
      <c r="Q46" s="9" t="s">
        <v>13</v>
      </c>
      <c r="R46" s="30" t="s">
        <v>13</v>
      </c>
      <c r="S46" s="9" t="s">
        <v>13</v>
      </c>
      <c r="T46" s="9" t="s">
        <v>13</v>
      </c>
      <c r="U46" s="14" t="s">
        <v>13</v>
      </c>
    </row>
    <row r="47" spans="2:21" ht="15" thickBot="1">
      <c r="B47" s="49"/>
      <c r="C47" s="17" t="s">
        <v>4</v>
      </c>
      <c r="D47" s="10">
        <v>4</v>
      </c>
      <c r="E47" s="10">
        <v>4</v>
      </c>
      <c r="F47" s="21">
        <f>E47/D47</f>
        <v>1</v>
      </c>
      <c r="G47" s="10">
        <v>7</v>
      </c>
      <c r="H47" s="10">
        <v>7</v>
      </c>
      <c r="I47" s="21">
        <f>H47/G47</f>
        <v>1</v>
      </c>
      <c r="J47" s="10">
        <v>1</v>
      </c>
      <c r="K47" s="10">
        <v>1</v>
      </c>
      <c r="L47" s="21">
        <f t="shared" ref="L47" si="30">K47/J47</f>
        <v>1</v>
      </c>
      <c r="M47" s="10">
        <v>2</v>
      </c>
      <c r="N47" s="10">
        <v>2</v>
      </c>
      <c r="O47" s="21">
        <f t="shared" ref="O47" si="31">N47/M47</f>
        <v>1</v>
      </c>
      <c r="P47" s="10">
        <v>6</v>
      </c>
      <c r="Q47" s="10">
        <v>6</v>
      </c>
      <c r="R47" s="31">
        <f t="shared" ref="R47" si="32">Q47/P47</f>
        <v>1</v>
      </c>
      <c r="S47" s="10">
        <v>1</v>
      </c>
      <c r="T47" s="10">
        <v>1</v>
      </c>
      <c r="U47" s="13">
        <f t="shared" ref="U47" si="33">T47/S47</f>
        <v>1</v>
      </c>
    </row>
    <row r="48" spans="2:21" s="2" customFormat="1" ht="27" customHeight="1" thickBot="1">
      <c r="B48" s="50"/>
      <c r="C48" s="19" t="s">
        <v>6</v>
      </c>
      <c r="D48" s="25">
        <f>SUM(D40:D47)</f>
        <v>1507</v>
      </c>
      <c r="E48" s="25">
        <f>SUM(E40:E47)</f>
        <v>693</v>
      </c>
      <c r="F48" s="26">
        <f>E48/D48</f>
        <v>0.45985401459854014</v>
      </c>
      <c r="G48" s="25">
        <f>SUM(G40:G47)</f>
        <v>1481</v>
      </c>
      <c r="H48" s="25">
        <f>SUM(H40:H47)</f>
        <v>684</v>
      </c>
      <c r="I48" s="26">
        <f>H48/G48</f>
        <v>0.46185010128291692</v>
      </c>
      <c r="J48" s="25">
        <f>SUM(J40:J47)</f>
        <v>1406</v>
      </c>
      <c r="K48" s="25">
        <f>SUM(K40:K47)</f>
        <v>694</v>
      </c>
      <c r="L48" s="26">
        <f>K48/J48</f>
        <v>0.49359886201991465</v>
      </c>
      <c r="M48" s="25">
        <f>SUM(M40:M47)</f>
        <v>785</v>
      </c>
      <c r="N48" s="25">
        <f>SUM(N40:N47)</f>
        <v>378</v>
      </c>
      <c r="O48" s="26">
        <f>N48/M48</f>
        <v>0.48152866242038217</v>
      </c>
      <c r="P48" s="25">
        <f>SUM(P40:P47)</f>
        <v>873</v>
      </c>
      <c r="Q48" s="25">
        <f>SUM(Q40:Q47)</f>
        <v>427</v>
      </c>
      <c r="R48" s="32">
        <f>Q48/P48</f>
        <v>0.48911798396334477</v>
      </c>
      <c r="S48" s="25">
        <f>SUM(S40:S47)</f>
        <v>1130</v>
      </c>
      <c r="T48" s="25">
        <f>SUM(T40:T47)</f>
        <v>576</v>
      </c>
      <c r="U48" s="27">
        <f>T48/S48</f>
        <v>0.50973451327433628</v>
      </c>
    </row>
    <row r="49" ht="15" thickTop="1"/>
  </sheetData>
  <mergeCells count="12">
    <mergeCell ref="B31:B39"/>
    <mergeCell ref="B40:B48"/>
    <mergeCell ref="B13:B21"/>
    <mergeCell ref="D11:F11"/>
    <mergeCell ref="G11:I11"/>
    <mergeCell ref="B22:B30"/>
    <mergeCell ref="C11:C12"/>
    <mergeCell ref="P11:R11"/>
    <mergeCell ref="S11:U11"/>
    <mergeCell ref="J11:L11"/>
    <mergeCell ref="B11:B12"/>
    <mergeCell ref="M11:O11"/>
  </mergeCells>
  <pageMargins left="0.70866141732283472" right="0.70866141732283472" top="0.74803149606299213" bottom="0.74803149606299213" header="0.31496062992125984" footer="0.31496062992125984"/>
  <pageSetup paperSize="8" fitToHeight="2" orientation="landscape" r:id="rId1"/>
  <ignoredErrors>
    <ignoredError sqref="F21 L21 F30 L30 L39 F39 F48 I48 L48 O21 R21 O30 R30 O39 O48 R39 R4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3DE9D6-BF87-4663-879E-2E71458CFF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76D790-E6FD-4DE3-B787-D2A30A6E8AF0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3b23351c-6ed6-444c-a66b-e3c1876fb1b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304e8da-070f-413a-89c8-6e99405170b0"/>
    <ds:schemaRef ds:uri="http://schemas.microsoft.com/sharepoint/v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ACD90C-6E4C-489F-9C94-F16D589962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Focus</vt:lpstr>
    </vt:vector>
  </TitlesOfParts>
  <Company>CRP-Santé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Anne-Charlotte Thomas</dc:creator>
  <cp:lastModifiedBy>Charles Pierre</cp:lastModifiedBy>
  <cp:lastPrinted>2019-12-20T14:38:31Z</cp:lastPrinted>
  <dcterms:created xsi:type="dcterms:W3CDTF">2015-11-11T15:50:12Z</dcterms:created>
  <dcterms:modified xsi:type="dcterms:W3CDTF">2024-04-02T12:57:47Z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