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3" documentId="11_FE0135A810092CC5B13FC5A56D0723F479A017A6" xr6:coauthVersionLast="47" xr6:coauthVersionMax="47" xr10:uidLastSave="{1A0C8B6A-B9B1-4424-8CFE-A41EEA5A5991}"/>
  <bookViews>
    <workbookView xWindow="-12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3" l="1"/>
  <c r="F40" i="13" l="1"/>
  <c r="F32" i="13"/>
  <c r="F31" i="13"/>
  <c r="K31" i="13" l="1"/>
  <c r="J40" i="13"/>
  <c r="J32" i="13"/>
  <c r="J31" i="13"/>
  <c r="I40" i="13"/>
  <c r="I32" i="13"/>
  <c r="I31" i="13"/>
  <c r="D43" i="13"/>
  <c r="F42" i="13" l="1"/>
  <c r="F41" i="13"/>
  <c r="F38" i="13"/>
  <c r="F37" i="13"/>
  <c r="F34" i="13"/>
  <c r="F33" i="13"/>
  <c r="J33" i="13" l="1"/>
  <c r="I33" i="13"/>
  <c r="J41" i="13"/>
  <c r="I41" i="13"/>
  <c r="J34" i="13"/>
  <c r="I34" i="13"/>
  <c r="I37" i="13"/>
  <c r="J37" i="13"/>
  <c r="I38" i="13"/>
  <c r="J38" i="13"/>
  <c r="J42" i="13"/>
  <c r="I42" i="13"/>
  <c r="K38" i="13"/>
  <c r="K42" i="13"/>
  <c r="K34" i="13"/>
  <c r="K33" i="13"/>
  <c r="F36" i="13"/>
  <c r="K37" i="13"/>
  <c r="K41" i="13"/>
  <c r="F35" i="13"/>
  <c r="F39" i="13"/>
  <c r="I39" i="13" l="1"/>
  <c r="J39" i="13"/>
  <c r="J35" i="13"/>
  <c r="I35" i="13"/>
  <c r="I36" i="13"/>
  <c r="J36" i="13"/>
  <c r="K39" i="13"/>
  <c r="K35" i="13"/>
  <c r="K40" i="13"/>
  <c r="F43" i="13"/>
  <c r="K36" i="13"/>
  <c r="K32" i="13"/>
</calcChain>
</file>

<file path=xl/sharedStrings.xml><?xml version="1.0" encoding="utf-8"?>
<sst xmlns="http://schemas.openxmlformats.org/spreadsheetml/2006/main" count="42" uniqueCount="28">
  <si>
    <t>Source : données IGSS / Traitement : Observatoire national de la santé</t>
  </si>
  <si>
    <t>0-28j</t>
  </si>
  <si>
    <t xml:space="preserve">  2-4</t>
  </si>
  <si>
    <t xml:space="preserve">Unités : séjours hospitaliers </t>
  </si>
  <si>
    <t>Age</t>
  </si>
  <si>
    <t>Hommes</t>
  </si>
  <si>
    <t>TOTAL</t>
  </si>
  <si>
    <t>29j-2 ans</t>
  </si>
  <si>
    <t xml:space="preserve"> 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</si>
  <si>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</si>
  <si>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</si>
  <si>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</si>
  <si>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</si>
  <si>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</si>
  <si>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</si>
  <si>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75-84</t>
  </si>
  <si>
    <t xml:space="preserve"> 85 et +</t>
  </si>
  <si>
    <t>Total</t>
  </si>
  <si>
    <t>Périmètre d'inclusion : 
activité opposable, résidents et non-résidents, centres hospitaliers, hors activité de rééducation, présence à minuit et hospitalisation de jour (ESMJ+PSA)</t>
  </si>
  <si>
    <t>Femmes-hors maternité</t>
  </si>
  <si>
    <t>Femmes- maternité</t>
  </si>
  <si>
    <t>Femmes-maternité</t>
  </si>
  <si>
    <t>Référence : Carte sanitaire 2023</t>
  </si>
  <si>
    <t>29j-&lt;2 ans</t>
  </si>
  <si>
    <t>Figure : Distribution des séjours hospitaliers selon l'âge et le genre, au GDL, 2021</t>
  </si>
  <si>
    <t>Nombre de séjours selon âge et genre, 2021</t>
  </si>
  <si>
    <t>Proportion de séjours selon âge et genre, 2021</t>
  </si>
  <si>
    <t>Année de référence 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</si>
</sst>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thin">
        <color theme="3" tint="0.59999389629810485"/>
      </right>
      <top style="medium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/>
      <bottom style="thin">
        <color theme="3" tint="0.59999389629810485"/>
      </bottom>
      <diagonal/>
    </border>
    <border>
      <left style="medium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medium">
        <color theme="3" tint="0.59999389629810485"/>
      </right>
      <top style="thin">
        <color theme="3" tint="0.59999389629810485"/>
      </top>
      <bottom/>
      <diagonal/>
    </border>
    <border>
      <left style="medium">
        <color theme="3" tint="0.59999389629810485"/>
      </left>
      <right style="medium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medium">
        <color theme="3" tint="0.59999389629810485"/>
      </left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medium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/>
    <xf numFmtId="0" fontId="9" fillId="2" borderId="18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2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0" borderId="6" xfId="0" applyFont="1" applyBorder="1"/>
    <xf numFmtId="0" fontId="7" fillId="0" borderId="1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Border="1"/>
    <xf numFmtId="166" fontId="7" fillId="0" borderId="23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166" fontId="6" fillId="0" borderId="0" xfId="0" applyNumberFormat="1" applyFont="1"/>
    <xf numFmtId="0" fontId="7" fillId="2" borderId="11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9" xfId="0" applyFont="1" applyFill="1" applyBorder="1"/>
    <xf numFmtId="166" fontId="7" fillId="2" borderId="23" xfId="0" applyNumberFormat="1" applyFont="1" applyFill="1" applyBorder="1" applyAlignment="1">
      <alignment horizontal="center"/>
    </xf>
    <xf numFmtId="166" fontId="7" fillId="2" borderId="10" xfId="0" applyNumberFormat="1" applyFont="1" applyFill="1" applyBorder="1" applyAlignment="1">
      <alignment horizontal="center"/>
    </xf>
    <xf numFmtId="0" fontId="7" fillId="0" borderId="11" xfId="0" applyFont="1" applyBorder="1"/>
    <xf numFmtId="1" fontId="7" fillId="0" borderId="2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6" fillId="0" borderId="0" xfId="0" applyNumberFormat="1" applyFont="1"/>
    <xf numFmtId="166" fontId="7" fillId="0" borderId="23" xfId="7" applyNumberFormat="1" applyFont="1" applyBorder="1" applyAlignment="1">
      <alignment horizontal="center"/>
    </xf>
    <xf numFmtId="166" fontId="7" fillId="0" borderId="10" xfId="7" applyNumberFormat="1" applyFont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166" fontId="7" fillId="2" borderId="23" xfId="7" applyNumberFormat="1" applyFont="1" applyFill="1" applyBorder="1" applyAlignment="1">
      <alignment horizontal="center"/>
    </xf>
    <xf numFmtId="166" fontId="7" fillId="2" borderId="10" xfId="7" applyNumberFormat="1" applyFont="1" applyFill="1" applyBorder="1" applyAlignment="1">
      <alignment horizontal="center"/>
    </xf>
    <xf numFmtId="0" fontId="7" fillId="0" borderId="13" xfId="0" applyFont="1" applyBorder="1"/>
    <xf numFmtId="166" fontId="7" fillId="0" borderId="24" xfId="7" applyNumberFormat="1" applyFont="1" applyBorder="1" applyAlignment="1">
      <alignment horizontal="center"/>
    </xf>
    <xf numFmtId="166" fontId="7" fillId="0" borderId="14" xfId="7" applyNumberFormat="1" applyFont="1" applyBorder="1" applyAlignment="1">
      <alignment horizontal="center"/>
    </xf>
    <xf numFmtId="0" fontId="7" fillId="2" borderId="15" xfId="0" applyFont="1" applyFill="1" applyBorder="1"/>
    <xf numFmtId="1" fontId="7" fillId="2" borderId="21" xfId="0" applyNumberFormat="1" applyFont="1" applyFill="1" applyBorder="1" applyAlignment="1">
      <alignment horizontal="center"/>
    </xf>
    <xf numFmtId="1" fontId="7" fillId="2" borderId="16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0" fontId="7" fillId="2" borderId="17" xfId="0" applyFont="1" applyFill="1" applyBorder="1"/>
    <xf numFmtId="166" fontId="7" fillId="2" borderId="25" xfId="7" applyNumberFormat="1" applyFont="1" applyFill="1" applyBorder="1" applyAlignment="1">
      <alignment horizontal="center"/>
    </xf>
    <xf numFmtId="166" fontId="7" fillId="2" borderId="3" xfId="7" applyNumberFormat="1" applyFont="1" applyFill="1" applyBorder="1" applyAlignment="1">
      <alignment horizontal="center"/>
    </xf>
    <xf numFmtId="0" fontId="9" fillId="0" borderId="1" xfId="0" applyFont="1" applyBorder="1"/>
    <xf numFmtId="1" fontId="9" fillId="0" borderId="1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7" applyNumberFormat="1" applyFont="1" applyBorder="1" applyAlignment="1">
      <alignment horizontal="center"/>
    </xf>
    <xf numFmtId="0" fontId="7" fillId="0" borderId="0" xfId="0" applyFont="1" applyBorder="1"/>
    <xf numFmtId="166" fontId="7" fillId="0" borderId="0" xfId="7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F2F2F2"/>
      <color rgb="FF44546A"/>
      <color rgb="FFE0E0E0"/>
      <color rgb="FF545859"/>
      <color rgb="FFE0E018"/>
      <color rgb="FFD5DCE4"/>
      <color rgb="FF1F497D"/>
      <color rgb="FF8094AE"/>
      <color rgb="FF7086A4"/>
      <color rgb="FF8C9E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r>
              <a:rPr lang="lb-LU" sz="900" strike="noStrike" baseline="0">
                <a:latin typeface="HelveticaNeueLT Std" panose="020B0604020202020204" pitchFamily="34" charset="0"/>
              </a:rPr>
              <a:t>Distribution des séjours hospitaliers selon l'âge et le genre, au GDL, 2021</a:t>
            </a:r>
          </a:p>
        </c:rich>
      </c:tx>
      <c:layout>
        <c:manualLayout>
          <c:xMode val="edge"/>
          <c:yMode val="edge"/>
          <c:x val="0.17901620056113676"/>
          <c:y val="2.3021530991846985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Data!$I$30</c:f>
              <c:strCache>
                <c:ptCount val="1"/>
                <c:pt idx="0">
                  <c:v>Femmes-hors maternité</c:v>
                </c:pt>
              </c:strCache>
            </c:strRef>
          </c:tx>
          <c:spPr>
            <a:solidFill>
              <a:srgbClr val="E0E0E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tx1"/>
                    </a:solidFill>
                    <a:latin typeface="HelveticaNeueLT Std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Data!$H$31:$H$42</c:f>
              <c:strCache>
                <c:ptCount val="12"/>
                <c:pt idx="0">
                  <c:v>0-28j</c:v>
                </c:pt>
                <c:pt idx="1">
                  <c:v>29j-&lt;2 ans</c:v>
                </c:pt>
                <c:pt idx="2">
                  <c:v>  2-4</c:v>
                </c:pt>
                <c:pt idx="3">
                  <c:v>  5-14</c:v>
                </c:pt>
                <c:pt idx="4">
                  <c:v> 15-24</c:v>
                </c:pt>
                <c:pt idx="5">
                  <c:v> 25-34</c:v>
                </c:pt>
                <c:pt idx="6">
                  <c:v> 35-44</c:v>
                </c:pt>
                <c:pt idx="7">
                  <c:v> 45-54</c:v>
                </c:pt>
                <c:pt idx="8">
                  <c:v> 55-64</c:v>
                </c:pt>
                <c:pt idx="9">
                  <c:v> 65-74</c:v>
                </c:pt>
                <c:pt idx="10">
                  <c:v> 75-84</c:v>
                </c:pt>
                <c:pt idx="11">
                  <c:v> 85 et +</c:v>
                </c:pt>
              </c:strCache>
            </c:strRef>
          </c:cat>
          <c:val>
            <c:numRef>
              <c:f>Data!$I$31:$I$42</c:f>
              <c:numCache>
                <c:formatCode>0.0%</c:formatCode>
                <c:ptCount val="12"/>
                <c:pt idx="0">
                  <c:v>0.45864661654135336</c:v>
                </c:pt>
                <c:pt idx="1">
                  <c:v>0.44274809160305345</c:v>
                </c:pt>
                <c:pt idx="2">
                  <c:v>0.38700564971751411</c:v>
                </c:pt>
                <c:pt idx="3">
                  <c:v>0.39559164733178653</c:v>
                </c:pt>
                <c:pt idx="4">
                  <c:v>0.4950667440510737</c:v>
                </c:pt>
                <c:pt idx="5">
                  <c:v>0.43840716900164078</c:v>
                </c:pt>
                <c:pt idx="6">
                  <c:v>0.51259673966738017</c:v>
                </c:pt>
                <c:pt idx="7">
                  <c:v>0.52840088572253774</c:v>
                </c:pt>
                <c:pt idx="8">
                  <c:v>0.48776461849544012</c:v>
                </c:pt>
                <c:pt idx="9">
                  <c:v>0.49940676759527314</c:v>
                </c:pt>
                <c:pt idx="10">
                  <c:v>0.5385351842987075</c:v>
                </c:pt>
                <c:pt idx="11">
                  <c:v>0.61584754262788366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4-49E0-B408-ABFDBC097716}"/>
            </c:ext>
          </c:extLst>
        </c:ser>
        <c:ser>
          <c:idx val="1"/>
          <c:order val="1"/>
          <c:tx>
            <c:strRef>
              <c:f>Data!$J$30</c:f>
              <c:strCache>
                <c:ptCount val="1"/>
                <c:pt idx="0">
                  <c:v>Femmes- maternité</c:v>
                </c:pt>
              </c:strCache>
            </c:strRef>
          </c:tx>
          <c:spPr>
            <a:pattFill prst="pct80">
              <a:fgClr>
                <a:srgbClr val="F2F2F2"/>
              </a:fgClr>
              <a:bgClr>
                <a:sysClr val="window" lastClr="FFFFFF"/>
              </a:bgClr>
            </a:patt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15-4C8F-B1F0-B282BFE4B6B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15-4C8F-B1F0-B282BFE4B6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15-4C8F-B1F0-B282BFE4B6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15-4C8F-B1F0-B282BFE4B6B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15-4C8F-B1F0-B282BFE4B6B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15-4C8F-B1F0-B282BFE4B6B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15-4C8F-B1F0-B282BFE4B6B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15-4C8F-B1F0-B282BFE4B6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tx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Data!$H$31:$H$42</c:f>
              <c:strCache>
                <c:ptCount val="12"/>
                <c:pt idx="0">
                  <c:v>0-28j</c:v>
                </c:pt>
                <c:pt idx="1">
                  <c:v>29j-&lt;2 ans</c:v>
                </c:pt>
                <c:pt idx="2">
                  <c:v>  2-4</c:v>
                </c:pt>
                <c:pt idx="3">
                  <c:v>  5-14</c:v>
                </c:pt>
                <c:pt idx="4">
                  <c:v> 15-24</c:v>
                </c:pt>
                <c:pt idx="5">
                  <c:v> 25-34</c:v>
                </c:pt>
                <c:pt idx="6">
                  <c:v> 35-44</c:v>
                </c:pt>
                <c:pt idx="7">
                  <c:v> 45-54</c:v>
                </c:pt>
                <c:pt idx="8">
                  <c:v> 55-64</c:v>
                </c:pt>
                <c:pt idx="9">
                  <c:v> 65-74</c:v>
                </c:pt>
                <c:pt idx="10">
                  <c:v> 75-84</c:v>
                </c:pt>
                <c:pt idx="11">
                  <c:v> 85 et +</c:v>
                </c:pt>
              </c:strCache>
            </c:strRef>
          </c:cat>
          <c:val>
            <c:numRef>
              <c:f>Data!$J$31:$J$42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6.4277423099245501E-2</c:v>
                </c:pt>
                <c:pt idx="5">
                  <c:v>0.2777988135807144</c:v>
                </c:pt>
                <c:pt idx="6">
                  <c:v>0.13496898841868379</c:v>
                </c:pt>
                <c:pt idx="7">
                  <c:v>2.1661692500240686E-3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64-49E0-B408-ABFDBC097716}"/>
            </c:ext>
          </c:extLst>
        </c:ser>
        <c:ser>
          <c:idx val="2"/>
          <c:order val="2"/>
          <c:tx>
            <c:strRef>
              <c:f>Data!$K$30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545859"/>
            </a:solidFill>
          </c:spPr>
          <c:invertIfNegative val="0"/>
          <c:dLbls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C-4968-93EB-6CF9E70E85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HelveticaNeueLT Std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Data!$H$31:$H$42</c:f>
              <c:strCache>
                <c:ptCount val="12"/>
                <c:pt idx="0">
                  <c:v>0-28j</c:v>
                </c:pt>
                <c:pt idx="1">
                  <c:v>29j-&lt;2 ans</c:v>
                </c:pt>
                <c:pt idx="2">
                  <c:v>  2-4</c:v>
                </c:pt>
                <c:pt idx="3">
                  <c:v>  5-14</c:v>
                </c:pt>
                <c:pt idx="4">
                  <c:v> 15-24</c:v>
                </c:pt>
                <c:pt idx="5">
                  <c:v> 25-34</c:v>
                </c:pt>
                <c:pt idx="6">
                  <c:v> 35-44</c:v>
                </c:pt>
                <c:pt idx="7">
                  <c:v> 45-54</c:v>
                </c:pt>
                <c:pt idx="8">
                  <c:v> 55-64</c:v>
                </c:pt>
                <c:pt idx="9">
                  <c:v> 65-74</c:v>
                </c:pt>
                <c:pt idx="10">
                  <c:v> 75-84</c:v>
                </c:pt>
                <c:pt idx="11">
                  <c:v> 85 et +</c:v>
                </c:pt>
              </c:strCache>
            </c:strRef>
          </c:cat>
          <c:val>
            <c:numRef>
              <c:f>Data!$K$31:$K$42</c:f>
              <c:numCache>
                <c:formatCode>0.0%</c:formatCode>
                <c:ptCount val="12"/>
                <c:pt idx="0">
                  <c:v>0.54135338345864659</c:v>
                </c:pt>
                <c:pt idx="1">
                  <c:v>0.5572519083969466</c:v>
                </c:pt>
                <c:pt idx="2">
                  <c:v>0.61299435028248583</c:v>
                </c:pt>
                <c:pt idx="3">
                  <c:v>0.60440835266821347</c:v>
                </c:pt>
                <c:pt idx="4">
                  <c:v>0.4406558328496808</c:v>
                </c:pt>
                <c:pt idx="5">
                  <c:v>0.28379401741764482</c:v>
                </c:pt>
                <c:pt idx="6">
                  <c:v>0.352434271913936</c:v>
                </c:pt>
                <c:pt idx="7">
                  <c:v>0.46943294502743815</c:v>
                </c:pt>
                <c:pt idx="8">
                  <c:v>0.51223538150455994</c:v>
                </c:pt>
                <c:pt idx="9">
                  <c:v>0.50059323240472686</c:v>
                </c:pt>
                <c:pt idx="10">
                  <c:v>0.4614648157012925</c:v>
                </c:pt>
                <c:pt idx="11">
                  <c:v>0.38415245737211634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5-4C8F-B1F0-B282BFE4B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126993536"/>
        <c:axId val="126995072"/>
      </c:barChart>
      <c:catAx>
        <c:axId val="12699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200000"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fr-FR"/>
          </a:p>
        </c:txPr>
        <c:crossAx val="126995072"/>
        <c:crosses val="autoZero"/>
        <c:auto val="1"/>
        <c:lblAlgn val="ctr"/>
        <c:lblOffset val="100"/>
        <c:noMultiLvlLbl val="0"/>
      </c:catAx>
      <c:valAx>
        <c:axId val="12699507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fr-FR"/>
          </a:p>
        </c:txPr>
        <c:crossAx val="1269935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>
              <a:latin typeface="HelveticaNeueLT Std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8</xdr:row>
      <xdr:rowOff>127000</xdr:rowOff>
    </xdr:from>
    <xdr:to>
      <xdr:col>10</xdr:col>
      <xdr:colOff>0</xdr:colOff>
      <xdr:row>26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3"/>
  <sheetViews>
    <sheetView showGridLines="0" tabSelected="1" workbookViewId="0">
      <selection activeCell="K6" sqref="K6"/>
    </sheetView>
  </sheetViews>
  <sheetFormatPr baseColWidth="10" defaultColWidth="9.28515625" defaultRowHeight="14.25"/>
  <cols>
    <col min="1" max="1" width="9.28515625" style="2"/>
    <col min="2" max="2" width="9.85546875" style="2" customWidth="1"/>
    <col min="3" max="3" width="11.42578125" style="2" customWidth="1"/>
    <col min="4" max="4" width="12" style="2" customWidth="1"/>
    <col min="5" max="6" width="8.7109375" style="2" customWidth="1"/>
    <col min="7" max="7" width="6.28515625" style="2" customWidth="1"/>
    <col min="8" max="8" width="8.7109375" style="2" customWidth="1"/>
    <col min="9" max="9" width="12.140625" style="2" customWidth="1"/>
    <col min="10" max="10" width="12.5703125" style="2" customWidth="1"/>
    <col min="11" max="11" width="9.5703125" style="2" customWidth="1"/>
    <col min="12" max="16384" width="9.28515625" style="2"/>
  </cols>
  <sheetData>
    <row r="2" spans="2:11">
      <c r="B2" s="1" t="s">
        <v>24</v>
      </c>
    </row>
    <row r="3" spans="2:11">
      <c r="B3" s="3"/>
    </row>
    <row r="4" spans="2:11">
      <c r="B4" s="3" t="s">
        <v>22</v>
      </c>
    </row>
    <row r="5" spans="2:11" ht="16.5" customHeight="1">
      <c r="B5" s="4" t="s">
        <v>0</v>
      </c>
    </row>
    <row r="6" spans="2:11" ht="15" customHeight="1">
      <c r="B6" s="3" t="s">
        <v>27</v>
      </c>
    </row>
    <row r="7" spans="2:11" ht="43.5" customHeight="1">
      <c r="B7" s="55" t="s">
        <v>18</v>
      </c>
      <c r="C7" s="55"/>
      <c r="D7" s="55"/>
      <c r="E7" s="55"/>
      <c r="F7" s="55"/>
      <c r="G7" s="55"/>
      <c r="H7" s="55"/>
      <c r="I7" s="55"/>
      <c r="J7" s="55"/>
      <c r="K7" s="55"/>
    </row>
    <row r="8" spans="2:11">
      <c r="B8" s="4" t="s">
        <v>3</v>
      </c>
    </row>
    <row r="29" spans="2:12" ht="15" thickBot="1">
      <c r="B29" s="3" t="s">
        <v>25</v>
      </c>
      <c r="H29" s="3" t="s">
        <v>26</v>
      </c>
    </row>
    <row r="30" spans="2:12" ht="36.75" thickBot="1">
      <c r="B30" s="5" t="s">
        <v>4</v>
      </c>
      <c r="C30" s="6" t="s">
        <v>19</v>
      </c>
      <c r="D30" s="7" t="s">
        <v>21</v>
      </c>
      <c r="E30" s="8" t="s">
        <v>5</v>
      </c>
      <c r="F30" s="8" t="s">
        <v>6</v>
      </c>
      <c r="H30" s="9" t="s">
        <v>4</v>
      </c>
      <c r="I30" s="10" t="s">
        <v>19</v>
      </c>
      <c r="J30" s="10" t="s">
        <v>20</v>
      </c>
      <c r="K30" s="11" t="s">
        <v>5</v>
      </c>
    </row>
    <row r="31" spans="2:12">
      <c r="B31" s="12" t="s">
        <v>1</v>
      </c>
      <c r="C31" s="13">
        <v>427</v>
      </c>
      <c r="D31" s="14">
        <v>0</v>
      </c>
      <c r="E31" s="15">
        <v>504</v>
      </c>
      <c r="F31" s="15">
        <f>SUM(C31:E31)</f>
        <v>931</v>
      </c>
      <c r="H31" s="16" t="s">
        <v>1</v>
      </c>
      <c r="I31" s="17">
        <f t="shared" ref="I31:I42" si="0">C31/F31</f>
        <v>0.45864661654135336</v>
      </c>
      <c r="J31" s="17">
        <f t="shared" ref="J31:J42" si="1">D31/F31</f>
        <v>0</v>
      </c>
      <c r="K31" s="18">
        <f>E31/F31</f>
        <v>0.54135338345864659</v>
      </c>
      <c r="L31" s="19"/>
    </row>
    <row r="32" spans="2:12">
      <c r="B32" s="20" t="s">
        <v>7</v>
      </c>
      <c r="C32" s="21">
        <v>812</v>
      </c>
      <c r="D32" s="22">
        <v>0</v>
      </c>
      <c r="E32" s="23">
        <v>1022</v>
      </c>
      <c r="F32" s="23">
        <f>SUM(C32:E32)</f>
        <v>1834</v>
      </c>
      <c r="H32" s="24" t="s">
        <v>23</v>
      </c>
      <c r="I32" s="25">
        <f t="shared" si="0"/>
        <v>0.44274809160305345</v>
      </c>
      <c r="J32" s="25">
        <f t="shared" si="1"/>
        <v>0</v>
      </c>
      <c r="K32" s="26">
        <f>E32/F32</f>
        <v>0.5572519083969466</v>
      </c>
      <c r="L32" s="19"/>
    </row>
    <row r="33" spans="2:12" ht="14.45" customHeight="1">
      <c r="B33" s="27" t="s">
        <v>2</v>
      </c>
      <c r="C33" s="28">
        <v>548</v>
      </c>
      <c r="D33" s="29">
        <v>0</v>
      </c>
      <c r="E33" s="30">
        <v>868</v>
      </c>
      <c r="F33" s="30">
        <f t="shared" ref="F33:F42" si="2">SUM(C33:E33)</f>
        <v>1416</v>
      </c>
      <c r="G33" s="31"/>
      <c r="H33" s="16" t="s">
        <v>2</v>
      </c>
      <c r="I33" s="32">
        <f t="shared" si="0"/>
        <v>0.38700564971751411</v>
      </c>
      <c r="J33" s="32">
        <f t="shared" si="1"/>
        <v>0</v>
      </c>
      <c r="K33" s="33">
        <f>E33/F33</f>
        <v>0.61299435028248583</v>
      </c>
      <c r="L33" s="19"/>
    </row>
    <row r="34" spans="2:12">
      <c r="B34" s="20" t="s">
        <v>8</v>
      </c>
      <c r="C34" s="34">
        <v>1364</v>
      </c>
      <c r="D34" s="35">
        <v>0</v>
      </c>
      <c r="E34" s="36">
        <v>2084</v>
      </c>
      <c r="F34" s="36">
        <f t="shared" si="2"/>
        <v>3448</v>
      </c>
      <c r="G34" s="31"/>
      <c r="H34" s="24" t="s">
        <v>8</v>
      </c>
      <c r="I34" s="37">
        <f t="shared" si="0"/>
        <v>0.39559164733178653</v>
      </c>
      <c r="J34" s="37">
        <f t="shared" si="1"/>
        <v>0</v>
      </c>
      <c r="K34" s="38">
        <f t="shared" ref="K34:K38" si="3">E34/F34</f>
        <v>0.60440835266821347</v>
      </c>
      <c r="L34" s="19"/>
    </row>
    <row r="35" spans="2:12">
      <c r="B35" s="27" t="s">
        <v>9</v>
      </c>
      <c r="C35" s="28">
        <v>3412</v>
      </c>
      <c r="D35" s="29">
        <v>443</v>
      </c>
      <c r="E35" s="30">
        <v>3037</v>
      </c>
      <c r="F35" s="30">
        <f t="shared" si="2"/>
        <v>6892</v>
      </c>
      <c r="H35" s="16" t="s">
        <v>9</v>
      </c>
      <c r="I35" s="32">
        <f t="shared" si="0"/>
        <v>0.4950667440510737</v>
      </c>
      <c r="J35" s="32">
        <f t="shared" si="1"/>
        <v>6.4277423099245501E-2</v>
      </c>
      <c r="K35" s="33">
        <f t="shared" si="3"/>
        <v>0.4406558328496808</v>
      </c>
      <c r="L35" s="19"/>
    </row>
    <row r="36" spans="2:12">
      <c r="B36" s="20" t="s">
        <v>10</v>
      </c>
      <c r="C36" s="34">
        <v>6947</v>
      </c>
      <c r="D36" s="35">
        <v>4402</v>
      </c>
      <c r="E36" s="36">
        <v>4497</v>
      </c>
      <c r="F36" s="36">
        <f t="shared" si="2"/>
        <v>15846</v>
      </c>
      <c r="H36" s="24" t="s">
        <v>10</v>
      </c>
      <c r="I36" s="37">
        <f t="shared" si="0"/>
        <v>0.43840716900164078</v>
      </c>
      <c r="J36" s="37">
        <f t="shared" si="1"/>
        <v>0.2777988135807144</v>
      </c>
      <c r="K36" s="38">
        <f t="shared" si="3"/>
        <v>0.28379401741764482</v>
      </c>
      <c r="L36" s="19"/>
    </row>
    <row r="37" spans="2:12">
      <c r="B37" s="27" t="s">
        <v>11</v>
      </c>
      <c r="C37" s="28">
        <v>9339</v>
      </c>
      <c r="D37" s="29">
        <v>2459</v>
      </c>
      <c r="E37" s="30">
        <v>6421</v>
      </c>
      <c r="F37" s="30">
        <f t="shared" si="2"/>
        <v>18219</v>
      </c>
      <c r="H37" s="16" t="s">
        <v>11</v>
      </c>
      <c r="I37" s="32">
        <f t="shared" si="0"/>
        <v>0.51259673966738017</v>
      </c>
      <c r="J37" s="32">
        <f t="shared" si="1"/>
        <v>0.13496898841868379</v>
      </c>
      <c r="K37" s="33">
        <f t="shared" si="3"/>
        <v>0.352434271913936</v>
      </c>
      <c r="L37" s="19"/>
    </row>
    <row r="38" spans="2:12">
      <c r="B38" s="20" t="s">
        <v>12</v>
      </c>
      <c r="C38" s="34">
        <v>10977</v>
      </c>
      <c r="D38" s="35">
        <v>45</v>
      </c>
      <c r="E38" s="36">
        <v>9752</v>
      </c>
      <c r="F38" s="36">
        <f t="shared" si="2"/>
        <v>20774</v>
      </c>
      <c r="H38" s="24" t="s">
        <v>12</v>
      </c>
      <c r="I38" s="37">
        <f t="shared" si="0"/>
        <v>0.52840088572253774</v>
      </c>
      <c r="J38" s="37">
        <f t="shared" si="1"/>
        <v>2.1661692500240686E-3</v>
      </c>
      <c r="K38" s="38">
        <f t="shared" si="3"/>
        <v>0.46943294502743815</v>
      </c>
      <c r="L38" s="19"/>
    </row>
    <row r="39" spans="2:12">
      <c r="B39" s="27" t="s">
        <v>13</v>
      </c>
      <c r="C39" s="28">
        <v>11820</v>
      </c>
      <c r="D39" s="29">
        <v>0</v>
      </c>
      <c r="E39" s="30">
        <v>12413</v>
      </c>
      <c r="F39" s="30">
        <f t="shared" si="2"/>
        <v>24233</v>
      </c>
      <c r="H39" s="16" t="s">
        <v>13</v>
      </c>
      <c r="I39" s="32">
        <f t="shared" si="0"/>
        <v>0.48776461849544012</v>
      </c>
      <c r="J39" s="32">
        <f t="shared" si="1"/>
        <v>0</v>
      </c>
      <c r="K39" s="33">
        <f>E39/F39</f>
        <v>0.51223538150455994</v>
      </c>
      <c r="L39" s="19"/>
    </row>
    <row r="40" spans="2:12">
      <c r="B40" s="20" t="s">
        <v>14</v>
      </c>
      <c r="C40" s="34">
        <v>10523</v>
      </c>
      <c r="D40" s="35">
        <v>0</v>
      </c>
      <c r="E40" s="36">
        <v>10548</v>
      </c>
      <c r="F40" s="36">
        <f>SUM(C40:E40)</f>
        <v>21071</v>
      </c>
      <c r="H40" s="24" t="s">
        <v>14</v>
      </c>
      <c r="I40" s="37">
        <f t="shared" si="0"/>
        <v>0.49940676759527314</v>
      </c>
      <c r="J40" s="37">
        <f t="shared" si="1"/>
        <v>0</v>
      </c>
      <c r="K40" s="38">
        <f>E40/F40</f>
        <v>0.50059323240472686</v>
      </c>
      <c r="L40" s="19"/>
    </row>
    <row r="41" spans="2:12" ht="15" thickBot="1">
      <c r="B41" s="27" t="s">
        <v>15</v>
      </c>
      <c r="C41" s="28">
        <v>9000</v>
      </c>
      <c r="D41" s="29">
        <v>0</v>
      </c>
      <c r="E41" s="30">
        <v>7712</v>
      </c>
      <c r="F41" s="30">
        <f t="shared" si="2"/>
        <v>16712</v>
      </c>
      <c r="H41" s="39" t="s">
        <v>15</v>
      </c>
      <c r="I41" s="40">
        <f t="shared" si="0"/>
        <v>0.5385351842987075</v>
      </c>
      <c r="J41" s="40">
        <f t="shared" si="1"/>
        <v>0</v>
      </c>
      <c r="K41" s="41">
        <f>E41/F41</f>
        <v>0.4614648157012925</v>
      </c>
      <c r="L41" s="19"/>
    </row>
    <row r="42" spans="2:12" ht="15" thickBot="1">
      <c r="B42" s="42" t="s">
        <v>16</v>
      </c>
      <c r="C42" s="43">
        <v>4912</v>
      </c>
      <c r="D42" s="44">
        <v>0</v>
      </c>
      <c r="E42" s="45">
        <v>3064</v>
      </c>
      <c r="F42" s="45">
        <f t="shared" si="2"/>
        <v>7976</v>
      </c>
      <c r="H42" s="46" t="s">
        <v>16</v>
      </c>
      <c r="I42" s="47">
        <f t="shared" si="0"/>
        <v>0.61584754262788366</v>
      </c>
      <c r="J42" s="47">
        <f t="shared" si="1"/>
        <v>0</v>
      </c>
      <c r="K42" s="48">
        <f>E42/F42</f>
        <v>0.38415245737211634</v>
      </c>
      <c r="L42" s="19"/>
    </row>
    <row r="43" spans="2:12" ht="15" thickBot="1">
      <c r="B43" s="49" t="s">
        <v>17</v>
      </c>
      <c r="C43" s="50">
        <f>SUM(C31:C42)</f>
        <v>70081</v>
      </c>
      <c r="D43" s="51">
        <f>SUM(D31:D42)</f>
        <v>7349</v>
      </c>
      <c r="E43" s="52">
        <v>61922</v>
      </c>
      <c r="F43" s="52">
        <f>SUM(F31:F42)</f>
        <v>139352</v>
      </c>
      <c r="G43" s="31"/>
      <c r="H43" s="53"/>
      <c r="I43" s="54"/>
      <c r="J43" s="54"/>
      <c r="K43" s="54"/>
    </row>
  </sheetData>
  <mergeCells count="1">
    <mergeCell ref="B7:K7"/>
  </mergeCells>
  <pageMargins left="0.70866141732283472" right="0.70866141732283472" top="0.74803149606299213" bottom="0.74803149606299213" header="0.31496062992125984" footer="0.31496062992125984"/>
  <pageSetup paperSize="8" scale="87" fitToHeight="2" orientation="landscape" r:id="rId1"/>
  <ignoredErrors>
    <ignoredError sqref="B34 H34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B6C41-1F8F-4621-AD13-DBBC082E369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b23351c-6ed6-444c-a66b-e3c1876fb1b1"/>
    <ds:schemaRef ds:uri="http://schemas.microsoft.com/sharepoint/v4"/>
    <ds:schemaRef ds:uri="http://purl.org/dc/terms/"/>
    <ds:schemaRef ds:uri="b304e8da-070f-413a-89c8-6e99405170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227A24-1446-425F-A319-F75EA01C85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6DF4EC-F54F-4D69-B3D7-34FB3D75C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2021-12-20T13:58:22Z</cp:lastPrinted>
  <dcterms:created xsi:type="dcterms:W3CDTF">2017-11-13T12:18:27Z</dcterms:created>
  <dcterms:modified xsi:type="dcterms:W3CDTF">2024-04-04T12:26:16Z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