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2_Aigu-spé/"/>
    </mc:Choice>
  </mc:AlternateContent>
  <xr:revisionPtr revIDLastSave="1" documentId="11_8DC3B5578C7B4DAF1382B9CEAA13DE2FC7D214B4" xr6:coauthVersionLast="47" xr6:coauthVersionMax="47" xr10:uidLastSave="{B1BC68E2-7107-4E83-AE52-097E1834F199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3" l="1"/>
  <c r="M13" i="13" l="1"/>
  <c r="L13" i="13"/>
  <c r="K13" i="13"/>
  <c r="J13" i="13"/>
  <c r="G13" i="13"/>
  <c r="F13" i="13"/>
  <c r="E13" i="13"/>
  <c r="D13" i="13"/>
  <c r="C13" i="13"/>
  <c r="Q14" i="13" l="1"/>
  <c r="P14" i="13"/>
  <c r="O14" i="13"/>
  <c r="N14" i="13"/>
  <c r="H14" i="13"/>
  <c r="R13" i="13"/>
  <c r="N12" i="13"/>
  <c r="H12" i="13"/>
  <c r="Q11" i="13"/>
  <c r="P11" i="13"/>
  <c r="O11" i="13"/>
  <c r="N11" i="13"/>
  <c r="H11" i="13"/>
  <c r="N13" i="13" l="1"/>
  <c r="H13" i="13"/>
</calcChain>
</file>

<file path=xl/sharedStrings.xml><?xml version="1.0" encoding="utf-8"?>
<sst xmlns="http://schemas.openxmlformats.org/spreadsheetml/2006/main" count="17" uniqueCount="17">
  <si>
    <t>Source : données IGSS / Traitement : Observatoire national de la santé</t>
  </si>
  <si>
    <t>Unités : Nombre de séjours, nombre de journées</t>
  </si>
  <si>
    <t>Indicateurs</t>
  </si>
  <si>
    <t>Nombre de séjours</t>
  </si>
  <si>
    <t>dont ESMJ +PSA (nbre)</t>
  </si>
  <si>
    <t>dont ESMJ + PSA (% total des séjours de l'INCCI)</t>
  </si>
  <si>
    <t>Nombre de journées</t>
  </si>
  <si>
    <t>Périmètre d'inclusion : activité opposable, résidents et non-résidents, présence à minuit et hospitalisation de jour (ESMJ+PSA)</t>
  </si>
  <si>
    <t>Tableau : Evolution des hospitalisations, à l'INCCI, 2012-2022</t>
  </si>
  <si>
    <t>Référence : Carte sanitaire 2023</t>
  </si>
  <si>
    <t>Années de référence : 2012-2022</t>
  </si>
  <si>
    <t>Moy.
2012-16</t>
  </si>
  <si>
    <t>Moy.
2017-21</t>
  </si>
  <si>
    <t>Croissance
ann. moy. 2012-21</t>
  </si>
  <si>
    <t>Evol. 
2012-16</t>
  </si>
  <si>
    <t>Evol. 
2017-21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</si>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</sst>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  <numFmt numFmtId="168" formatCode="[&gt;=0]\+0.0%;[&lt;0]\-0.0%"/>
    <numFmt numFmtId="169" formatCode="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8"/>
      <color rgb="FFFFFFFF"/>
      <name val="HelveticaNeueLT Std"/>
      <family val="2"/>
    </font>
    <font>
      <sz val="8"/>
      <color theme="1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Fill="1" applyBorder="1"/>
    <xf numFmtId="0" fontId="13" fillId="0" borderId="0" xfId="0" applyFont="1" applyFill="1" applyBorder="1"/>
    <xf numFmtId="168" fontId="13" fillId="0" borderId="0" xfId="0" applyNumberFormat="1" applyFont="1" applyFill="1" applyBorder="1"/>
    <xf numFmtId="168" fontId="12" fillId="0" borderId="0" xfId="0" applyNumberFormat="1" applyFont="1" applyFill="1" applyBorder="1"/>
    <xf numFmtId="164" fontId="13" fillId="0" borderId="0" xfId="7" applyNumberFormat="1" applyFont="1" applyFill="1" applyBorder="1"/>
    <xf numFmtId="168" fontId="13" fillId="0" borderId="0" xfId="7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164" fontId="13" fillId="0" borderId="2" xfId="7" applyNumberFormat="1" applyFont="1" applyFill="1" applyBorder="1"/>
    <xf numFmtId="167" fontId="13" fillId="0" borderId="3" xfId="0" applyNumberFormat="1" applyFont="1" applyFill="1" applyBorder="1"/>
    <xf numFmtId="164" fontId="13" fillId="0" borderId="3" xfId="7" applyNumberFormat="1" applyFont="1" applyFill="1" applyBorder="1"/>
    <xf numFmtId="0" fontId="13" fillId="0" borderId="3" xfId="0" applyFont="1" applyFill="1" applyBorder="1"/>
    <xf numFmtId="168" fontId="13" fillId="0" borderId="3" xfId="0" applyNumberFormat="1" applyFont="1" applyFill="1" applyBorder="1"/>
    <xf numFmtId="168" fontId="13" fillId="0" borderId="3" xfId="7" applyNumberFormat="1" applyFont="1" applyFill="1" applyBorder="1"/>
    <xf numFmtId="0" fontId="11" fillId="0" borderId="4" xfId="0" applyFont="1" applyFill="1" applyBorder="1"/>
    <xf numFmtId="0" fontId="12" fillId="0" borderId="5" xfId="0" applyFont="1" applyFill="1" applyBorder="1"/>
    <xf numFmtId="3" fontId="12" fillId="0" borderId="5" xfId="0" applyNumberFormat="1" applyFont="1" applyFill="1" applyBorder="1"/>
    <xf numFmtId="169" fontId="12" fillId="0" borderId="6" xfId="0" applyNumberFormat="1" applyFont="1" applyFill="1" applyBorder="1"/>
    <xf numFmtId="3" fontId="12" fillId="0" borderId="6" xfId="0" applyNumberFormat="1" applyFont="1" applyFill="1" applyBorder="1"/>
    <xf numFmtId="169" fontId="12" fillId="0" borderId="5" xfId="0" applyNumberFormat="1" applyFont="1" applyFill="1" applyBorder="1"/>
    <xf numFmtId="168" fontId="12" fillId="0" borderId="5" xfId="0" applyNumberFormat="1" applyFont="1" applyFill="1" applyBorder="1"/>
    <xf numFmtId="168" fontId="12" fillId="0" borderId="6" xfId="0" applyNumberFormat="1" applyFont="1" applyFill="1" applyBorder="1"/>
    <xf numFmtId="3" fontId="12" fillId="0" borderId="7" xfId="0" applyNumberFormat="1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8" fontId="12" fillId="0" borderId="3" xfId="0" applyNumberFormat="1" applyFont="1" applyFill="1" applyBorder="1"/>
    <xf numFmtId="0" fontId="12" fillId="0" borderId="2" xfId="0" applyFont="1" applyFill="1" applyBorder="1"/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5"/>
  <sheetViews>
    <sheetView showGridLines="0" tabSelected="1" zoomScaleNormal="100" workbookViewId="0">
      <selection activeCell="B10" sqref="B10:R14"/>
    </sheetView>
  </sheetViews>
  <sheetFormatPr defaultColWidth="9.26953125" defaultRowHeight="14"/>
  <cols>
    <col min="1" max="1" width="9.26953125" style="2"/>
    <col min="2" max="2" width="33.1796875" style="2" customWidth="1"/>
    <col min="3" max="7" width="4.81640625" style="2" hidden="1" customWidth="1"/>
    <col min="8" max="8" width="8.7265625" style="2" customWidth="1"/>
    <col min="9" max="14" width="7.453125" style="2" customWidth="1"/>
    <col min="15" max="15" width="8.7265625" style="2" customWidth="1"/>
    <col min="16" max="18" width="7.453125" style="2" customWidth="1"/>
    <col min="19" max="16384" width="9.26953125" style="2"/>
  </cols>
  <sheetData>
    <row r="2" spans="2:18">
      <c r="B2" s="1" t="s">
        <v>8</v>
      </c>
    </row>
    <row r="3" spans="2:18">
      <c r="B3" s="3"/>
    </row>
    <row r="4" spans="2:18">
      <c r="B4" s="3" t="s">
        <v>9</v>
      </c>
    </row>
    <row r="5" spans="2:18">
      <c r="B5" s="4" t="s">
        <v>0</v>
      </c>
    </row>
    <row r="6" spans="2:18">
      <c r="B6" s="3" t="s">
        <v>10</v>
      </c>
    </row>
    <row r="7" spans="2:18" ht="14.15" customHeight="1"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2:18">
      <c r="B8" s="3" t="s">
        <v>1</v>
      </c>
    </row>
    <row r="9" spans="2:18" ht="14.5" thickBot="1"/>
    <row r="10" spans="2:18" s="5" customFormat="1" ht="32" thickTop="1">
      <c r="B10" s="33" t="s">
        <v>2</v>
      </c>
      <c r="C10" s="34">
        <v>2012</v>
      </c>
      <c r="D10" s="34">
        <v>2013</v>
      </c>
      <c r="E10" s="34">
        <v>2014</v>
      </c>
      <c r="F10" s="34">
        <v>2015</v>
      </c>
      <c r="G10" s="34">
        <v>2016</v>
      </c>
      <c r="H10" s="35" t="s">
        <v>11</v>
      </c>
      <c r="I10" s="34">
        <v>2017</v>
      </c>
      <c r="J10" s="34">
        <v>2018</v>
      </c>
      <c r="K10" s="34">
        <v>2019</v>
      </c>
      <c r="L10" s="34">
        <v>2020</v>
      </c>
      <c r="M10" s="36">
        <v>2021</v>
      </c>
      <c r="N10" s="37" t="s">
        <v>12</v>
      </c>
      <c r="O10" s="38" t="s">
        <v>13</v>
      </c>
      <c r="P10" s="37" t="s">
        <v>14</v>
      </c>
      <c r="Q10" s="35" t="s">
        <v>15</v>
      </c>
      <c r="R10" s="39" t="s">
        <v>16</v>
      </c>
    </row>
    <row r="11" spans="2:18" s="5" customFormat="1" ht="10.5">
      <c r="B11" s="28" t="s">
        <v>3</v>
      </c>
      <c r="C11" s="29">
        <v>545</v>
      </c>
      <c r="D11" s="29">
        <v>553</v>
      </c>
      <c r="E11" s="29">
        <v>561</v>
      </c>
      <c r="F11" s="29">
        <v>495</v>
      </c>
      <c r="G11" s="29">
        <v>555</v>
      </c>
      <c r="H11" s="30">
        <f>AVERAGE(C11:G11)</f>
        <v>541.79999999999995</v>
      </c>
      <c r="I11" s="29">
        <v>624</v>
      </c>
      <c r="J11" s="29">
        <v>516</v>
      </c>
      <c r="K11" s="29">
        <v>605</v>
      </c>
      <c r="L11" s="29">
        <v>507</v>
      </c>
      <c r="M11" s="30">
        <v>517</v>
      </c>
      <c r="N11" s="29">
        <f>AVERAGE(I11:M11)</f>
        <v>553.79999999999995</v>
      </c>
      <c r="O11" s="8">
        <f>((M11/C11)^(1/9))-1</f>
        <v>-5.8431862550750724E-3</v>
      </c>
      <c r="P11" s="8">
        <f>(G11-C11)/C11</f>
        <v>1.834862385321101E-2</v>
      </c>
      <c r="Q11" s="31">
        <f>(M11-I11)/I11</f>
        <v>-0.17147435897435898</v>
      </c>
      <c r="R11" s="32">
        <v>531</v>
      </c>
    </row>
    <row r="12" spans="2:18" s="5" customFormat="1" ht="10">
      <c r="B12" s="11" t="s">
        <v>4</v>
      </c>
      <c r="C12" s="6">
        <v>20</v>
      </c>
      <c r="D12" s="6">
        <v>13</v>
      </c>
      <c r="E12" s="6">
        <v>13</v>
      </c>
      <c r="F12" s="6">
        <v>8</v>
      </c>
      <c r="G12" s="6">
        <v>12</v>
      </c>
      <c r="H12" s="14">
        <f>AVERAGE(C12:G12)</f>
        <v>13.2</v>
      </c>
      <c r="I12" s="6">
        <v>64</v>
      </c>
      <c r="J12" s="6">
        <v>29</v>
      </c>
      <c r="K12" s="6">
        <v>74</v>
      </c>
      <c r="L12" s="6">
        <v>64</v>
      </c>
      <c r="M12" s="16">
        <v>12</v>
      </c>
      <c r="N12" s="6">
        <f>AVERAGE(I12:M12)</f>
        <v>48.6</v>
      </c>
      <c r="O12" s="7"/>
      <c r="P12" s="8"/>
      <c r="Q12" s="17"/>
      <c r="R12" s="12">
        <v>18</v>
      </c>
    </row>
    <row r="13" spans="2:18" s="5" customFormat="1" ht="10">
      <c r="B13" s="11" t="s">
        <v>5</v>
      </c>
      <c r="C13" s="9">
        <f t="shared" ref="C13:G13" si="0">C12/C11</f>
        <v>3.669724770642202E-2</v>
      </c>
      <c r="D13" s="9">
        <f t="shared" si="0"/>
        <v>2.3508137432188065E-2</v>
      </c>
      <c r="E13" s="9">
        <f t="shared" si="0"/>
        <v>2.3172905525846704E-2</v>
      </c>
      <c r="F13" s="9">
        <f t="shared" si="0"/>
        <v>1.6161616161616162E-2</v>
      </c>
      <c r="G13" s="9">
        <f t="shared" si="0"/>
        <v>2.1621621621621623E-2</v>
      </c>
      <c r="H13" s="15">
        <f t="shared" ref="H13:N13" si="1">H12/H11</f>
        <v>2.4363233665559248E-2</v>
      </c>
      <c r="I13" s="9">
        <f t="shared" ref="I13:K13" si="2">I12/I11</f>
        <v>0.10256410256410256</v>
      </c>
      <c r="J13" s="9">
        <f t="shared" si="2"/>
        <v>5.6201550387596902E-2</v>
      </c>
      <c r="K13" s="9">
        <f t="shared" si="2"/>
        <v>0.12231404958677686</v>
      </c>
      <c r="L13" s="9">
        <f>L12/L11</f>
        <v>0.12623274161735701</v>
      </c>
      <c r="M13" s="15">
        <f t="shared" si="1"/>
        <v>2.321083172147002E-2</v>
      </c>
      <c r="N13" s="9">
        <f t="shared" si="1"/>
        <v>8.7757313109425791E-2</v>
      </c>
      <c r="O13" s="10"/>
      <c r="P13" s="8"/>
      <c r="Q13" s="18"/>
      <c r="R13" s="13">
        <f>R12/R11</f>
        <v>3.3898305084745763E-2</v>
      </c>
    </row>
    <row r="14" spans="2:18" s="5" customFormat="1" ht="11" thickBot="1">
      <c r="B14" s="19" t="s">
        <v>6</v>
      </c>
      <c r="C14" s="20">
        <v>4312</v>
      </c>
      <c r="D14" s="20">
        <v>4464</v>
      </c>
      <c r="E14" s="20">
        <v>4382</v>
      </c>
      <c r="F14" s="21">
        <v>4270</v>
      </c>
      <c r="G14" s="21">
        <v>4173</v>
      </c>
      <c r="H14" s="22">
        <f>AVERAGE(C14:G14)</f>
        <v>4320.2</v>
      </c>
      <c r="I14" s="21">
        <v>4622</v>
      </c>
      <c r="J14" s="21">
        <v>4508</v>
      </c>
      <c r="K14" s="21">
        <v>4513</v>
      </c>
      <c r="L14" s="21">
        <v>4181</v>
      </c>
      <c r="M14" s="23">
        <v>4198</v>
      </c>
      <c r="N14" s="24">
        <f>AVERAGE(I14:M14)</f>
        <v>4404.3999999999996</v>
      </c>
      <c r="O14" s="25">
        <f>((M14/C14)^(1/9))-1</f>
        <v>-2.9726409504541307E-3</v>
      </c>
      <c r="P14" s="25">
        <f>(G14-C14)/C14</f>
        <v>-3.2235621521335807E-2</v>
      </c>
      <c r="Q14" s="26">
        <f>(M14-I14)/I14</f>
        <v>-9.1735179575941156E-2</v>
      </c>
      <c r="R14" s="27">
        <v>4486</v>
      </c>
    </row>
    <row r="15" spans="2:18" ht="14.5" thickTop="1"/>
  </sheetData>
  <mergeCells count="1">
    <mergeCell ref="B7:R7"/>
  </mergeCells>
  <pageMargins left="0.7" right="0.7" top="0.75" bottom="0.75" header="0.3" footer="0.3"/>
  <pageSetup paperSize="9" orientation="portrait" r:id="rId1"/>
  <ignoredErrors>
    <ignoredError sqref="N13 H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AC5DA191-1080-4C35-B7D0-C3D713801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8DC41A-0D9F-478F-9A18-F86260C59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CD4FD2-D295-42BB-993D-48F2D189375C}">
  <ds:schemaRefs>
    <ds:schemaRef ds:uri="3b23351c-6ed6-444c-a66b-e3c1876fb1b1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304e8da-070f-413a-89c8-6e99405170b0"/>
    <ds:schemaRef ds:uri="http://schemas.microsoft.com/sharepoint/v4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