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_nei\"/>
    </mc:Choice>
  </mc:AlternateContent>
  <xr:revisionPtr revIDLastSave="0" documentId="13_ncr:1_{C5A9A462-FDF7-40D5-9024-C56A0560AFF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_2023" sheetId="24" r:id="rId1"/>
    <sheet name="Data_2022" sheetId="23" r:id="rId2"/>
    <sheet name="Data_2021" sheetId="22" r:id="rId3"/>
    <sheet name="Data_2020" sheetId="21" r:id="rId4"/>
    <sheet name="Data_2019" sheetId="20" r:id="rId5"/>
    <sheet name="Data_2018" sheetId="19" r:id="rId6"/>
    <sheet name="Data_2017" sheetId="18" r:id="rId7"/>
    <sheet name="Data_2016" sheetId="17" r:id="rId8"/>
    <sheet name="Data_2015" sheetId="16" r:id="rId9"/>
    <sheet name="Data_2014" sheetId="14" r:id="rId10"/>
    <sheet name="Data_2013" sheetId="13" r:id="rId11"/>
    <sheet name="Data_2012" sheetId="12" r:id="rId12"/>
    <sheet name="Data_2011" sheetId="11" r:id="rId13"/>
    <sheet name="Data_2010" sheetId="10" r:id="rId14"/>
    <sheet name="Data_2009" sheetId="9" r:id="rId15"/>
    <sheet name="Data_2008" sheetId="1" r:id="rId16"/>
    <sheet name="Data_2007" sheetId="2" r:id="rId17"/>
    <sheet name="Data_2006" sheetId="3" r:id="rId18"/>
    <sheet name="Data_2005" sheetId="4" r:id="rId19"/>
    <sheet name="Data_2004" sheetId="5" r:id="rId20"/>
    <sheet name="Data_2003" sheetId="6" r:id="rId21"/>
    <sheet name="Data_2002" sheetId="7" r:id="rId22"/>
    <sheet name="Data_2001" sheetId="8" r:id="rId23"/>
  </sheets>
  <definedNames>
    <definedName name="Data" localSheetId="1">#REF!</definedName>
    <definedName name="Data" localSheetId="0">#REF!</definedName>
    <definedName name="Data">#REF!</definedName>
    <definedName name="_xlnm.Print_Area" localSheetId="22">Data_2001!$A$1:$I$72</definedName>
    <definedName name="_xlnm.Print_Area" localSheetId="21">Data_2002!$A$1:$I$77</definedName>
    <definedName name="_xlnm.Print_Area" localSheetId="20">Data_2003!$A$1:$I$78</definedName>
    <definedName name="_xlnm.Print_Area" localSheetId="19">Data_2004!$A$1:$I$78</definedName>
    <definedName name="_xlnm.Print_Area" localSheetId="18">Data_2005!$A$1:$J$76</definedName>
    <definedName name="_xlnm.Print_Area" localSheetId="17">Data_2006!$A$1:$J$78</definedName>
    <definedName name="_xlnm.Print_Area" localSheetId="16">Data_2007!$A$1:$J$78</definedName>
    <definedName name="_xlnm.Print_Area" localSheetId="15">Data_2008!$A$1:$J$80</definedName>
    <definedName name="_xlnm.Print_Area" localSheetId="14">Data_2009!$A$1:$G$84</definedName>
    <definedName name="_xlnm.Print_Area" localSheetId="13">Data_2010!$A$1:$F$85</definedName>
    <definedName name="_xlnm.Print_Area" localSheetId="12">Data_2011!$A$1:$F$87</definedName>
    <definedName name="_xlnm.Print_Area" localSheetId="11">Data_2012!$A$1:$F$89</definedName>
    <definedName name="_xlnm.Print_Titles" localSheetId="22">Data_2001!$1:$6</definedName>
    <definedName name="_xlnm.Print_Titles" localSheetId="21">Data_2002!$1:$6</definedName>
    <definedName name="_xlnm.Print_Titles" localSheetId="20">Data_2003!$1:$6</definedName>
    <definedName name="_xlnm.Print_Titles" localSheetId="19">Data_2004!$1:$6</definedName>
    <definedName name="_xlnm.Print_Titles" localSheetId="18">Data_2005!$1:$6</definedName>
    <definedName name="_xlnm.Print_Titles" localSheetId="17">Data_2006!$1:$7</definedName>
    <definedName name="_xlnm.Print_Titles" localSheetId="16">Data_2007!$1:$6</definedName>
    <definedName name="_xlnm.Print_Titles" localSheetId="15">Data_2008!$1:$6</definedName>
    <definedName name="_xlnm.Print_Titles" localSheetId="14">Data_2009!$1:$7</definedName>
    <definedName name="_xlnm.Print_Titles" localSheetId="13">Data_2010!$1:$7</definedName>
    <definedName name="_xlnm.Print_Titles" localSheetId="12">Data_2011!$1:$7</definedName>
    <definedName name="_xlnm.Print_Titles" localSheetId="11">Data_2012!$1:$7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4" l="1"/>
  <c r="E89" i="24" l="1"/>
  <c r="E86" i="24"/>
  <c r="E73" i="24"/>
  <c r="C61" i="24"/>
  <c r="E61" i="24" s="1"/>
  <c r="E55" i="24"/>
  <c r="E45" i="24"/>
  <c r="E54" i="24"/>
  <c r="E11" i="24"/>
  <c r="E59" i="24"/>
  <c r="E60" i="24"/>
  <c r="E62" i="24"/>
  <c r="E63" i="24"/>
  <c r="E64" i="24"/>
  <c r="E65" i="24"/>
  <c r="E66" i="24"/>
  <c r="E67" i="24"/>
  <c r="E68" i="24"/>
  <c r="E69" i="24"/>
  <c r="E70" i="24"/>
  <c r="E71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7" i="24"/>
  <c r="E88" i="24"/>
  <c r="E58" i="24"/>
  <c r="E10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7" i="24"/>
  <c r="E29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6" i="24"/>
  <c r="E47" i="24"/>
  <c r="E48" i="24"/>
  <c r="E49" i="24"/>
  <c r="E50" i="24"/>
  <c r="E51" i="24"/>
  <c r="E52" i="24"/>
  <c r="E53" i="24"/>
  <c r="E9" i="24"/>
  <c r="D30" i="24" l="1"/>
  <c r="E30" i="24" s="1"/>
  <c r="E87" i="22" l="1"/>
  <c r="E88" i="22" s="1"/>
  <c r="E84" i="22"/>
  <c r="E83" i="22"/>
  <c r="E82" i="22"/>
  <c r="E75" i="22"/>
  <c r="E68" i="22"/>
  <c r="E64" i="22"/>
  <c r="E53" i="22"/>
  <c r="E51" i="22"/>
  <c r="E49" i="22"/>
  <c r="E46" i="22"/>
  <c r="E41" i="22"/>
  <c r="E37" i="22"/>
  <c r="E34" i="22"/>
  <c r="E33" i="22"/>
  <c r="E29" i="22"/>
  <c r="E25" i="22"/>
  <c r="E15" i="22"/>
  <c r="E13" i="22"/>
  <c r="E10" i="22"/>
  <c r="E9" i="22"/>
  <c r="E20" i="22" l="1"/>
  <c r="E48" i="22"/>
  <c r="E52" i="22"/>
  <c r="E62" i="22"/>
  <c r="E70" i="22"/>
  <c r="E22" i="22"/>
  <c r="E69" i="22"/>
  <c r="E40" i="22"/>
  <c r="E44" i="22" s="1"/>
  <c r="E81" i="22"/>
  <c r="E30" i="22"/>
  <c r="E11" i="22"/>
  <c r="E23" i="22"/>
  <c r="E43" i="22"/>
  <c r="E47" i="22"/>
  <c r="E76" i="22"/>
  <c r="E32" i="22"/>
  <c r="E36" i="22"/>
  <c r="E12" i="22"/>
  <c r="E58" i="22"/>
  <c r="E71" i="22"/>
  <c r="E19" i="22"/>
  <c r="E31" i="22"/>
  <c r="E65" i="22"/>
  <c r="E67" i="22" s="1"/>
  <c r="E35" i="22"/>
  <c r="E38" i="22"/>
  <c r="E42" i="22"/>
  <c r="E66" i="22"/>
  <c r="E85" i="22"/>
  <c r="E27" i="22"/>
  <c r="E59" i="22"/>
  <c r="E17" i="22"/>
  <c r="E24" i="22"/>
  <c r="E39" i="22"/>
  <c r="E74" i="22"/>
  <c r="E14" i="22"/>
  <c r="E16" i="22" s="1"/>
  <c r="E21" i="22"/>
  <c r="E50" i="22"/>
  <c r="E60" i="22"/>
  <c r="E78" i="22"/>
  <c r="E79" i="22"/>
  <c r="C41" i="21"/>
  <c r="D36" i="21"/>
  <c r="D37" i="21" s="1"/>
  <c r="D12" i="21"/>
  <c r="D88" i="21"/>
  <c r="C88" i="21"/>
  <c r="E87" i="21"/>
  <c r="E88" i="21" s="1"/>
  <c r="D85" i="21"/>
  <c r="C85" i="21"/>
  <c r="E84" i="21"/>
  <c r="E83" i="21"/>
  <c r="E82" i="21"/>
  <c r="E81" i="21"/>
  <c r="D80" i="21"/>
  <c r="C80" i="21"/>
  <c r="E79" i="21"/>
  <c r="E78" i="21"/>
  <c r="D77" i="21"/>
  <c r="C77" i="21"/>
  <c r="E76" i="21"/>
  <c r="E75" i="21"/>
  <c r="E74" i="21"/>
  <c r="D73" i="21"/>
  <c r="C73" i="21"/>
  <c r="E71" i="21"/>
  <c r="E70" i="21"/>
  <c r="E69" i="21"/>
  <c r="E68" i="21"/>
  <c r="D67" i="21"/>
  <c r="C67" i="21"/>
  <c r="E66" i="21"/>
  <c r="E65" i="21"/>
  <c r="E64" i="21"/>
  <c r="E67" i="21" s="1"/>
  <c r="E62" i="21"/>
  <c r="D61" i="21"/>
  <c r="D63" i="21" s="1"/>
  <c r="C61" i="21"/>
  <c r="C63" i="21" s="1"/>
  <c r="E60" i="21"/>
  <c r="E59" i="21"/>
  <c r="E58" i="21"/>
  <c r="D54" i="21"/>
  <c r="C54" i="21"/>
  <c r="E53" i="21"/>
  <c r="E52" i="21"/>
  <c r="E51" i="21"/>
  <c r="E50" i="21"/>
  <c r="E49" i="21"/>
  <c r="E48" i="21"/>
  <c r="E47" i="21"/>
  <c r="E46" i="21"/>
  <c r="D44" i="21"/>
  <c r="C44" i="21"/>
  <c r="E43" i="21"/>
  <c r="E42" i="21"/>
  <c r="E41" i="21"/>
  <c r="E40" i="21"/>
  <c r="E39" i="21"/>
  <c r="E38" i="21"/>
  <c r="C37" i="21"/>
  <c r="E36" i="21"/>
  <c r="E35" i="21"/>
  <c r="E34" i="21"/>
  <c r="D33" i="21"/>
  <c r="C33" i="21"/>
  <c r="E32" i="21"/>
  <c r="E31" i="21"/>
  <c r="E30" i="21"/>
  <c r="E29" i="21"/>
  <c r="D28" i="21"/>
  <c r="C28" i="21"/>
  <c r="E27" i="21"/>
  <c r="E25" i="21"/>
  <c r="E24" i="21"/>
  <c r="E23" i="21"/>
  <c r="D22" i="21"/>
  <c r="C22" i="21"/>
  <c r="E22" i="21" s="1"/>
  <c r="E21" i="21"/>
  <c r="E20" i="21"/>
  <c r="E19" i="21"/>
  <c r="C18" i="21"/>
  <c r="E17" i="21"/>
  <c r="E15" i="21"/>
  <c r="D15" i="21"/>
  <c r="E14" i="21"/>
  <c r="E13" i="21"/>
  <c r="E12" i="21"/>
  <c r="D16" i="21"/>
  <c r="D18" i="21" s="1"/>
  <c r="E11" i="21"/>
  <c r="E10" i="21"/>
  <c r="E9" i="21"/>
  <c r="E73" i="22" l="1"/>
  <c r="E54" i="22"/>
  <c r="E18" i="22"/>
  <c r="E61" i="22"/>
  <c r="E63" i="22" s="1"/>
  <c r="E77" i="22"/>
  <c r="E28" i="22"/>
  <c r="E80" i="22"/>
  <c r="E45" i="22"/>
  <c r="E55" i="22" s="1"/>
  <c r="E85" i="21"/>
  <c r="E80" i="21"/>
  <c r="E77" i="21"/>
  <c r="D86" i="21"/>
  <c r="D89" i="21" s="1"/>
  <c r="E73" i="21"/>
  <c r="C86" i="21"/>
  <c r="C89" i="21" s="1"/>
  <c r="E61" i="21"/>
  <c r="E63" i="21" s="1"/>
  <c r="E54" i="21"/>
  <c r="E37" i="21"/>
  <c r="D45" i="21"/>
  <c r="D55" i="21" s="1"/>
  <c r="E33" i="21"/>
  <c r="E28" i="21"/>
  <c r="C45" i="21"/>
  <c r="C55" i="21" s="1"/>
  <c r="E16" i="21"/>
  <c r="E18" i="21" s="1"/>
  <c r="E44" i="21"/>
  <c r="C41" i="20"/>
  <c r="C44" i="20" s="1"/>
  <c r="D12" i="20"/>
  <c r="D15" i="20"/>
  <c r="D88" i="20"/>
  <c r="C88" i="20"/>
  <c r="E87" i="20"/>
  <c r="E88" i="20" s="1"/>
  <c r="D85" i="20"/>
  <c r="C85" i="20"/>
  <c r="E84" i="20"/>
  <c r="E83" i="20"/>
  <c r="E82" i="20"/>
  <c r="E81" i="20"/>
  <c r="D80" i="20"/>
  <c r="C80" i="20"/>
  <c r="E79" i="20"/>
  <c r="E78" i="20"/>
  <c r="E80" i="20" s="1"/>
  <c r="D77" i="20"/>
  <c r="C77" i="20"/>
  <c r="E76" i="20"/>
  <c r="E75" i="20"/>
  <c r="E74" i="20"/>
  <c r="D73" i="20"/>
  <c r="C73" i="20"/>
  <c r="E71" i="20"/>
  <c r="E70" i="20"/>
  <c r="E69" i="20"/>
  <c r="E68" i="20"/>
  <c r="D67" i="20"/>
  <c r="C67" i="20"/>
  <c r="E66" i="20"/>
  <c r="E65" i="20"/>
  <c r="E64" i="20"/>
  <c r="E62" i="20"/>
  <c r="D61" i="20"/>
  <c r="D63" i="20" s="1"/>
  <c r="C61" i="20"/>
  <c r="C63" i="20" s="1"/>
  <c r="E60" i="20"/>
  <c r="E59" i="20"/>
  <c r="E58" i="20"/>
  <c r="D54" i="20"/>
  <c r="C54" i="20"/>
  <c r="E53" i="20"/>
  <c r="E52" i="20"/>
  <c r="E51" i="20"/>
  <c r="E50" i="20"/>
  <c r="E49" i="20"/>
  <c r="E48" i="20"/>
  <c r="E47" i="20"/>
  <c r="E46" i="20"/>
  <c r="E54" i="20" s="1"/>
  <c r="D44" i="20"/>
  <c r="E43" i="20"/>
  <c r="E42" i="20"/>
  <c r="E40" i="20"/>
  <c r="E39" i="20"/>
  <c r="E38" i="20"/>
  <c r="D37" i="20"/>
  <c r="C37" i="20"/>
  <c r="E36" i="20"/>
  <c r="E35" i="20"/>
  <c r="E34" i="20"/>
  <c r="D33" i="20"/>
  <c r="C33" i="20"/>
  <c r="E32" i="20"/>
  <c r="E31" i="20"/>
  <c r="E30" i="20"/>
  <c r="E29" i="20"/>
  <c r="D28" i="20"/>
  <c r="C28" i="20"/>
  <c r="E27" i="20"/>
  <c r="E25" i="20"/>
  <c r="E24" i="20"/>
  <c r="E23" i="20"/>
  <c r="D22" i="20"/>
  <c r="C22" i="20"/>
  <c r="E22" i="20" s="1"/>
  <c r="E21" i="20"/>
  <c r="E20" i="20"/>
  <c r="E19" i="20"/>
  <c r="C18" i="20"/>
  <c r="E17" i="20"/>
  <c r="E15" i="20"/>
  <c r="E14" i="20"/>
  <c r="E13" i="20"/>
  <c r="E12" i="20"/>
  <c r="E11" i="20"/>
  <c r="E10" i="20"/>
  <c r="E9" i="20"/>
  <c r="E41" i="20" l="1"/>
  <c r="E44" i="20" s="1"/>
  <c r="E86" i="22"/>
  <c r="E89" i="22" s="1"/>
  <c r="E86" i="21"/>
  <c r="E89" i="21" s="1"/>
  <c r="E45" i="21"/>
  <c r="E55" i="21" s="1"/>
  <c r="E85" i="20"/>
  <c r="E77" i="20"/>
  <c r="E86" i="20" s="1"/>
  <c r="E89" i="20" s="1"/>
  <c r="D86" i="20"/>
  <c r="D89" i="20" s="1"/>
  <c r="E73" i="20"/>
  <c r="C86" i="20"/>
  <c r="C89" i="20" s="1"/>
  <c r="E67" i="20"/>
  <c r="E61" i="20"/>
  <c r="E63" i="20" s="1"/>
  <c r="E28" i="20"/>
  <c r="C45" i="20"/>
  <c r="E37" i="20"/>
  <c r="E33" i="20"/>
  <c r="D45" i="20"/>
  <c r="D55" i="20" s="1"/>
  <c r="E16" i="20"/>
  <c r="E18" i="20" s="1"/>
  <c r="C55" i="20"/>
  <c r="D16" i="20"/>
  <c r="D18" i="20" s="1"/>
  <c r="D88" i="19"/>
  <c r="C88" i="19"/>
  <c r="E87" i="19"/>
  <c r="E88" i="19" s="1"/>
  <c r="D85" i="19"/>
  <c r="C85" i="19"/>
  <c r="E84" i="19"/>
  <c r="E83" i="19"/>
  <c r="E82" i="19"/>
  <c r="E81" i="19"/>
  <c r="E85" i="19" s="1"/>
  <c r="D80" i="19"/>
  <c r="C80" i="19"/>
  <c r="C86" i="19" s="1"/>
  <c r="E79" i="19"/>
  <c r="E78" i="19"/>
  <c r="E80" i="19" s="1"/>
  <c r="F77" i="19"/>
  <c r="D77" i="19"/>
  <c r="C77" i="19"/>
  <c r="E76" i="19"/>
  <c r="E75" i="19"/>
  <c r="E74" i="19"/>
  <c r="D73" i="19"/>
  <c r="C73" i="19"/>
  <c r="E71" i="19"/>
  <c r="E70" i="19"/>
  <c r="E69" i="19"/>
  <c r="E68" i="19"/>
  <c r="E73" i="19" s="1"/>
  <c r="D67" i="19"/>
  <c r="C67" i="19"/>
  <c r="E66" i="19"/>
  <c r="E65" i="19"/>
  <c r="E64" i="19"/>
  <c r="E62" i="19"/>
  <c r="D61" i="19"/>
  <c r="D63" i="19" s="1"/>
  <c r="C61" i="19"/>
  <c r="C63" i="19" s="1"/>
  <c r="E60" i="19"/>
  <c r="E59" i="19"/>
  <c r="E58" i="19"/>
  <c r="E77" i="19" l="1"/>
  <c r="E86" i="19" s="1"/>
  <c r="E89" i="19" s="1"/>
  <c r="E67" i="19"/>
  <c r="E61" i="19"/>
  <c r="E63" i="19" s="1"/>
  <c r="D86" i="19"/>
  <c r="E45" i="20"/>
  <c r="E55" i="20" s="1"/>
  <c r="C89" i="19"/>
  <c r="D89" i="19"/>
  <c r="D54" i="19" l="1"/>
  <c r="C54" i="19"/>
  <c r="E53" i="19"/>
  <c r="E52" i="19"/>
  <c r="E51" i="19"/>
  <c r="E50" i="19"/>
  <c r="E49" i="19"/>
  <c r="E48" i="19"/>
  <c r="E47" i="19"/>
  <c r="E46" i="19"/>
  <c r="D44" i="19"/>
  <c r="E43" i="19"/>
  <c r="E42" i="19"/>
  <c r="C41" i="19"/>
  <c r="C44" i="19" s="1"/>
  <c r="E40" i="19"/>
  <c r="E39" i="19"/>
  <c r="E38" i="19"/>
  <c r="C37" i="19"/>
  <c r="D36" i="19"/>
  <c r="D37" i="19" s="1"/>
  <c r="E35" i="19"/>
  <c r="E34" i="19"/>
  <c r="D33" i="19"/>
  <c r="C33" i="19"/>
  <c r="E33" i="19" s="1"/>
  <c r="E32" i="19"/>
  <c r="E31" i="19"/>
  <c r="E30" i="19"/>
  <c r="E29" i="19"/>
  <c r="D28" i="19"/>
  <c r="C28" i="19"/>
  <c r="E27" i="19"/>
  <c r="E25" i="19"/>
  <c r="E24" i="19"/>
  <c r="E23" i="19"/>
  <c r="E28" i="19" s="1"/>
  <c r="D22" i="19"/>
  <c r="C22" i="19"/>
  <c r="E22" i="19" s="1"/>
  <c r="E21" i="19"/>
  <c r="E20" i="19"/>
  <c r="E19" i="19"/>
  <c r="C18" i="19"/>
  <c r="E17" i="19"/>
  <c r="D16" i="19"/>
  <c r="D18" i="19" s="1"/>
  <c r="D15" i="19"/>
  <c r="E15" i="19" s="1"/>
  <c r="E14" i="19"/>
  <c r="E13" i="19"/>
  <c r="D12" i="19"/>
  <c r="E12" i="19" s="1"/>
  <c r="D11" i="19"/>
  <c r="E11" i="19" s="1"/>
  <c r="E10" i="19"/>
  <c r="E9" i="19"/>
  <c r="E54" i="19" l="1"/>
  <c r="C45" i="19"/>
  <c r="C55" i="19"/>
  <c r="E16" i="19"/>
  <c r="E18" i="19" s="1"/>
  <c r="D45" i="19"/>
  <c r="D55" i="19" s="1"/>
  <c r="E37" i="19"/>
  <c r="E36" i="19"/>
  <c r="E41" i="19"/>
  <c r="E44" i="19" s="1"/>
  <c r="E45" i="19" s="1"/>
  <c r="E55" i="19" s="1"/>
</calcChain>
</file>

<file path=xl/sharedStrings.xml><?xml version="1.0" encoding="utf-8"?>
<sst xmlns="http://schemas.openxmlformats.org/spreadsheetml/2006/main" count="2564" uniqueCount="249">
  <si>
    <t>ACTIF</t>
  </si>
  <si>
    <t>AVI</t>
  </si>
  <si>
    <t>CPEP</t>
  </si>
  <si>
    <t>CPACI</t>
  </si>
  <si>
    <t>CPA</t>
  </si>
  <si>
    <t>FDC</t>
  </si>
  <si>
    <t>CCSS</t>
  </si>
  <si>
    <t>Terrains et forêts</t>
  </si>
  <si>
    <t>Immeubles et constructions</t>
  </si>
  <si>
    <t>Equipements spéciaux</t>
  </si>
  <si>
    <t>Immobilisations en cours</t>
  </si>
  <si>
    <t>Amortissement sur immeubles et constructions</t>
  </si>
  <si>
    <t>Amortissement sur équipements spéciaux</t>
  </si>
  <si>
    <t>A.</t>
  </si>
  <si>
    <t>Immobilisations corporelles</t>
  </si>
  <si>
    <t>B.</t>
  </si>
  <si>
    <t>Immobilisations financières</t>
  </si>
  <si>
    <t>I.</t>
  </si>
  <si>
    <t>Valeurs immobilisées</t>
  </si>
  <si>
    <t>Frais d'administration</t>
  </si>
  <si>
    <t>Bénéficiaires de prestations</t>
  </si>
  <si>
    <t>Cotisations, prêts et autres</t>
  </si>
  <si>
    <t>Débiteurs</t>
  </si>
  <si>
    <t>Débiteur personnel</t>
  </si>
  <si>
    <t>C.</t>
  </si>
  <si>
    <t>D.</t>
  </si>
  <si>
    <t>Organismes débiteurs</t>
  </si>
  <si>
    <t>p.m.</t>
  </si>
  <si>
    <t>Etat - cotisations</t>
  </si>
  <si>
    <t>Etat - prestations</t>
  </si>
  <si>
    <t>Etat - frais d'administration</t>
  </si>
  <si>
    <t>Etat - Adm. de l'Enregistrement</t>
  </si>
  <si>
    <t>Autres débiteurs</t>
  </si>
  <si>
    <t>Office dommages de guerre - débiteurs</t>
  </si>
  <si>
    <t>Fonds national de solidarité</t>
  </si>
  <si>
    <t>E.</t>
  </si>
  <si>
    <t>Etat et collectivités publiques</t>
  </si>
  <si>
    <t>F.</t>
  </si>
  <si>
    <t>Débiteurs-cotisations communauté de risque</t>
  </si>
  <si>
    <t>G.</t>
  </si>
  <si>
    <t>Frais à répartir</t>
  </si>
  <si>
    <t>Frais d'administration payés d'avance</t>
  </si>
  <si>
    <t>Prestations payées d'avance</t>
  </si>
  <si>
    <t>Débiteurs cotisations, amendes et intérêts</t>
  </si>
  <si>
    <t>Divers payé d'avance</t>
  </si>
  <si>
    <t>Produits à recevoir</t>
  </si>
  <si>
    <t>Compte d'attente - débiteurs divers</t>
  </si>
  <si>
    <t>H.</t>
  </si>
  <si>
    <t>Comptes de régularisation</t>
  </si>
  <si>
    <t>II.</t>
  </si>
  <si>
    <t>Tiers</t>
  </si>
  <si>
    <t>Titres de placement</t>
  </si>
  <si>
    <t>Intérêts courus s/prêts et titres de placement</t>
  </si>
  <si>
    <t>Banques et chèques postaux</t>
  </si>
  <si>
    <t>Placements à moins d'un an</t>
  </si>
  <si>
    <t>Avance de trésorerie</t>
  </si>
  <si>
    <t>Intérêts courus s/placements</t>
  </si>
  <si>
    <t>Virements internes</t>
  </si>
  <si>
    <t>III.</t>
  </si>
  <si>
    <t>Comptes financiers</t>
  </si>
  <si>
    <t>TOTAL DE L'ACTIF</t>
  </si>
  <si>
    <t>PASSIF</t>
  </si>
  <si>
    <t>Fonds de roulement</t>
  </si>
  <si>
    <t>Réserve administrée par la caisse</t>
  </si>
  <si>
    <t>Réserve de compensation</t>
  </si>
  <si>
    <t>Réserve</t>
  </si>
  <si>
    <t>Provisions pour pertes et charges</t>
  </si>
  <si>
    <t>Emprunts et dettes</t>
  </si>
  <si>
    <t>Capitaux permanents</t>
  </si>
  <si>
    <t>Prestations en espèces</t>
  </si>
  <si>
    <t>Cotisations</t>
  </si>
  <si>
    <t>Créditeurs divers</t>
  </si>
  <si>
    <t>Organes et personnel</t>
  </si>
  <si>
    <t>Créditeurs</t>
  </si>
  <si>
    <t>Organismes créditeurs</t>
  </si>
  <si>
    <t>Créditeurs cotisations Cdr</t>
  </si>
  <si>
    <t>Acomptes sur cotisations Cdr</t>
  </si>
  <si>
    <t>Créditeurs Cdr</t>
  </si>
  <si>
    <t>Cotisations de l'Etat payées d'avance</t>
  </si>
  <si>
    <t>Produits perçus d'avance - loyer</t>
  </si>
  <si>
    <t>Produits perçus d'avance - frais</t>
  </si>
  <si>
    <t>Compte d'attente - créditeurs divers</t>
  </si>
  <si>
    <t>Comptes de regularisation</t>
  </si>
  <si>
    <t>Banques</t>
  </si>
  <si>
    <t>TOTAL DU PASSIF</t>
  </si>
  <si>
    <t>pm</t>
  </si>
  <si>
    <t>Cotisations, intérêts moratoires, amendes</t>
  </si>
  <si>
    <t>Titres de placement et bons</t>
  </si>
  <si>
    <t>Avance de trésorerie crèche</t>
  </si>
  <si>
    <t>Réserve excédentaire</t>
  </si>
  <si>
    <t>Dépôts et cautionnements</t>
  </si>
  <si>
    <t>Immeubles</t>
  </si>
  <si>
    <t>Construction sur sol d'autrui</t>
  </si>
  <si>
    <t>Amortissements  immeubles</t>
  </si>
  <si>
    <t>Amortissements constructions sur sol d'autrui</t>
  </si>
  <si>
    <t>Amortissements équipements spéciaux</t>
  </si>
  <si>
    <t>Etat - Administration de l'Enregistrement</t>
  </si>
  <si>
    <t>Débiteurs cotisations, amendes et intérêts décompte à recevoir</t>
  </si>
  <si>
    <t xml:space="preserve">Intérêts courus sur prêts et titres </t>
  </si>
  <si>
    <t>Ecritures transitoires - débit</t>
  </si>
  <si>
    <t xml:space="preserve">Débiteurs cotisations, amendes et intérêts </t>
  </si>
  <si>
    <t>Ecritures transitoires - crédit</t>
  </si>
  <si>
    <t>Constructions sur sol d'autrui</t>
  </si>
  <si>
    <t>Immobilisations</t>
  </si>
  <si>
    <t>Prêts gagés</t>
  </si>
  <si>
    <t>Prêts aux particuliers</t>
  </si>
  <si>
    <t>Prêts non gagés</t>
  </si>
  <si>
    <t>Prêts à plus d'un an</t>
  </si>
  <si>
    <t>Débiteurs cotisations communauté de risque</t>
  </si>
  <si>
    <t>Frais et produits à répartir</t>
  </si>
  <si>
    <t>Créditeurs personnel</t>
  </si>
  <si>
    <t>Créditeurs organismes</t>
  </si>
  <si>
    <t>Organismes créditeurs - cdr</t>
  </si>
  <si>
    <t>Acomptes sur cotisations - cdr</t>
  </si>
  <si>
    <t>Créditeurs - cdr</t>
  </si>
  <si>
    <t>Prêts gagés et non gagés</t>
  </si>
  <si>
    <t>Administrations communales débiteurs ass. rétroactive</t>
  </si>
  <si>
    <t>Organismes de sécurité sociale</t>
  </si>
  <si>
    <t>Produits perçus d'avance loyer</t>
  </si>
  <si>
    <t>Produits perçus d'avance frais</t>
  </si>
  <si>
    <t>Bilan de fin d'exercice du régime général d'assurance pension</t>
  </si>
  <si>
    <t>Domaine: assurance pension (AP)</t>
  </si>
  <si>
    <t>Source(s):</t>
  </si>
  <si>
    <t xml:space="preserve">Information(s) supplémentaire(s): </t>
  </si>
  <si>
    <t>Unité(s): EUR</t>
  </si>
  <si>
    <t>Année(s) de référence: 2008</t>
  </si>
  <si>
    <t>Année(s) de référence: 2007</t>
  </si>
  <si>
    <t>Année(s) de référence: 2006</t>
  </si>
  <si>
    <t>Année(s) de référence: 2005</t>
  </si>
  <si>
    <t>Année(s) de référence: 2004</t>
  </si>
  <si>
    <t>Année(s) de référence: 2003</t>
  </si>
  <si>
    <t>Année(s) de référence: 2002</t>
  </si>
  <si>
    <t>Année(s) de référence: 2001</t>
  </si>
  <si>
    <t>Année(s) de référence: 2009</t>
  </si>
  <si>
    <t>CNAP</t>
  </si>
  <si>
    <t>Equipements et mobilier</t>
  </si>
  <si>
    <t>Amortissement sur équipements et mobilier</t>
  </si>
  <si>
    <t>Débiteurs frais d'administration</t>
  </si>
  <si>
    <t>Suppléments de pension</t>
  </si>
  <si>
    <t>Cotisations CNS</t>
  </si>
  <si>
    <t>Cotisations CCSS</t>
  </si>
  <si>
    <t>Créditeurs cotisations CDR</t>
  </si>
  <si>
    <t>Acomptes sur cotisations CDR</t>
  </si>
  <si>
    <t>Créditeurs CDR</t>
  </si>
  <si>
    <t>Régul.créd./produits perçus d'avance</t>
  </si>
  <si>
    <t>Année(s) de référence: 2010</t>
  </si>
  <si>
    <t>Cotisations CNAP</t>
  </si>
  <si>
    <t>Créditeurs frais d'administration</t>
  </si>
  <si>
    <t>Créditeurs prestations</t>
  </si>
  <si>
    <t>Créditeurs cotisations FCD</t>
  </si>
  <si>
    <t>Créditeurs cotisations CCSS (Personnel/autres)</t>
  </si>
  <si>
    <t>Créditeurs cotisations assurés</t>
  </si>
  <si>
    <t>Créditeurs cotisations divers</t>
  </si>
  <si>
    <t>Intérêts courus sur placements</t>
  </si>
  <si>
    <t>Intérêts courus sur prêts et titres de placement</t>
  </si>
  <si>
    <t>Année(s) de référence: 2011</t>
  </si>
  <si>
    <t>Terrains et Forêts</t>
  </si>
  <si>
    <t>Immeubles et Constructions</t>
  </si>
  <si>
    <t>Equipements et Mobilier</t>
  </si>
  <si>
    <t>Amortissement sur Immeubles et Constructions</t>
  </si>
  <si>
    <t>Amortissement sur Equipements et Mobilier</t>
  </si>
  <si>
    <t>Frais d'Administration</t>
  </si>
  <si>
    <t xml:space="preserve">Bénéficiaires de Prestations               </t>
  </si>
  <si>
    <t>Cotisations, Prêts et Autres</t>
  </si>
  <si>
    <t>Débiteurs Frais d'Administration</t>
  </si>
  <si>
    <t>Suppléments de Pension</t>
  </si>
  <si>
    <t>Cotisations FNS</t>
  </si>
  <si>
    <t>Déb.Intérêts CCSS</t>
  </si>
  <si>
    <t xml:space="preserve">ETAT - Cotisations              </t>
  </si>
  <si>
    <t xml:space="preserve">ETAT - Prestations                        </t>
  </si>
  <si>
    <t xml:space="preserve">ETAT - Frais d'Administration               </t>
  </si>
  <si>
    <t xml:space="preserve">ETAT - Adm. de l'Enregistrement                   </t>
  </si>
  <si>
    <t xml:space="preserve">Autres Débiteurs                              </t>
  </si>
  <si>
    <t xml:space="preserve">Office Dommages de Guerre - Débiteurs       </t>
  </si>
  <si>
    <t>Fonds National de Solidarité</t>
  </si>
  <si>
    <t xml:space="preserve">Frais d'Administration payés d'avance       </t>
  </si>
  <si>
    <t xml:space="preserve">Prestations payées d'avance                  </t>
  </si>
  <si>
    <t>Débiteurs Cotisations, Amendes et Intérêts</t>
  </si>
  <si>
    <t>Divers payés d'avance</t>
  </si>
  <si>
    <t>Compte d'Attente - Débiteurs Divers</t>
  </si>
  <si>
    <t>Titres de Placement</t>
  </si>
  <si>
    <t>Intérêts courus s/Prêts et Titres de Placement</t>
  </si>
  <si>
    <t xml:space="preserve">Banques et Chèques Postaux                     </t>
  </si>
  <si>
    <t xml:space="preserve">Placements à moins d'un an                    </t>
  </si>
  <si>
    <t>Avance de Trésorerie</t>
  </si>
  <si>
    <t>Intérêts courus sur Placements</t>
  </si>
  <si>
    <t>Virements Internes</t>
  </si>
  <si>
    <t>Fonds de Roulement</t>
  </si>
  <si>
    <t>Réserve de Compensation</t>
  </si>
  <si>
    <t xml:space="preserve">Frais d'Administration                        </t>
  </si>
  <si>
    <t xml:space="preserve">Prestations en Espèces                          </t>
  </si>
  <si>
    <t>Créditeurs Divers</t>
  </si>
  <si>
    <t>Organes et Personnel</t>
  </si>
  <si>
    <t>Créditeurs Frais d'Administration</t>
  </si>
  <si>
    <t>Créditeurs Prestations</t>
  </si>
  <si>
    <t>Créditeurs Cot.CCSS (Personnel et autres)</t>
  </si>
  <si>
    <t>Créditeurs Cotisations CCSS</t>
  </si>
  <si>
    <t>Créditeurs Cotisations FDC</t>
  </si>
  <si>
    <t xml:space="preserve">Créditeurs Cotisations Assurés </t>
  </si>
  <si>
    <t>Créditeurs Cotisations Divers</t>
  </si>
  <si>
    <t xml:space="preserve">Produits perçus d'avance Loyer            </t>
  </si>
  <si>
    <t xml:space="preserve">Produits perçus d'avance Frais            </t>
  </si>
  <si>
    <t>Régul.Créd./Produits perçus d'avance</t>
  </si>
  <si>
    <t>Compte d'Attente - Créditeurs Divers</t>
  </si>
  <si>
    <t>Année(s) de référence: 2012</t>
  </si>
  <si>
    <t>Déb.Assurance rétroactive</t>
  </si>
  <si>
    <t>Année(s) de référence: 2013</t>
  </si>
  <si>
    <t>Tiers débiteurs</t>
  </si>
  <si>
    <t xml:space="preserve">Prestations                 </t>
  </si>
  <si>
    <t>Cotisations CNAP / autres ISS</t>
  </si>
  <si>
    <t>Cotisations CNAP / FDC</t>
  </si>
  <si>
    <t>p.m</t>
  </si>
  <si>
    <t>Intérêts CCSS</t>
  </si>
  <si>
    <t>Personnel et organes</t>
  </si>
  <si>
    <t>Prêts et créances immobilisées</t>
  </si>
  <si>
    <t>Autres</t>
  </si>
  <si>
    <t>Autres créances (débiteurs)</t>
  </si>
  <si>
    <t>Créances envers l'Etat et les collect.publiq.</t>
  </si>
  <si>
    <t>Dettes fiscales</t>
  </si>
  <si>
    <t>Compte transitoire divers</t>
  </si>
  <si>
    <t>Valeurs mobilières</t>
  </si>
  <si>
    <t>Intérêts courus sur prêts émis</t>
  </si>
  <si>
    <t xml:space="preserve">Cotisations Assurés </t>
  </si>
  <si>
    <t>Intérêts</t>
  </si>
  <si>
    <t>Tiers créditeurs</t>
  </si>
  <si>
    <t>Prestations</t>
  </si>
  <si>
    <t>Prêts, avances et acomptes</t>
  </si>
  <si>
    <t>Adm.de l’Enregistrement et des Domaines</t>
  </si>
  <si>
    <t>Etat créditeur cotisations</t>
  </si>
  <si>
    <t xml:space="preserve">Prêts et autres dettes diverses </t>
  </si>
  <si>
    <t>Autres dettes (créditeurs)</t>
  </si>
  <si>
    <t>Régul. créd. / frais d'administration</t>
  </si>
  <si>
    <t>Année(s) de référence: 2014</t>
  </si>
  <si>
    <t>ETAT - Autres</t>
  </si>
  <si>
    <t>Intérêts courus sur avoirs bancaires</t>
  </si>
  <si>
    <t>Année(s) de référence: 2015</t>
  </si>
  <si>
    <t>Année(s) de référence: 2016</t>
  </si>
  <si>
    <t>Comptes à terme</t>
  </si>
  <si>
    <t>Année(s) de référence: 2017</t>
  </si>
  <si>
    <t>Année(s) de référence: 2018</t>
  </si>
  <si>
    <t>Aménagement terrains</t>
  </si>
  <si>
    <t>Etat créditeur prestations</t>
  </si>
  <si>
    <t>Année(s) de référence: 2019</t>
  </si>
  <si>
    <t>Dettes fiscales envers l'Etat et les ISS</t>
  </si>
  <si>
    <t>Année(s) de référence: 2020</t>
  </si>
  <si>
    <t>Année(s) de référence: 2021</t>
  </si>
  <si>
    <t>Année(s) de référence: 2022</t>
  </si>
  <si>
    <t>Année(s) de référence: 2023</t>
  </si>
  <si>
    <t>22/28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</si>
</sst>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_-* #,##0.00\ _€_-;\-* #,##0.00\ _€_-;_-* &quot;-&quot;??\ _€_-;_-@_-"/>
  </numFmts>
  <fonts count="16" x14ac:knownFonts="1">
    <font>
      <sz val="10"/>
      <name val="Arial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i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DDDDD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0" fontId="7" fillId="0" borderId="0"/>
  </cellStyleXfs>
  <cellXfs count="26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left" wrapText="1"/>
    </xf>
    <xf numFmtId="4" fontId="4" fillId="2" borderId="3" xfId="0" applyNumberFormat="1" applyFont="1" applyFill="1" applyBorder="1" applyAlignment="1">
      <alignment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4" fontId="1" fillId="2" borderId="0" xfId="0" applyNumberFormat="1" applyFont="1" applyFill="1"/>
    <xf numFmtId="2" fontId="5" fillId="2" borderId="3" xfId="0" applyNumberFormat="1" applyFont="1" applyFill="1" applyBorder="1" applyAlignment="1">
      <alignment horizontal="right" vertical="center"/>
    </xf>
    <xf numFmtId="2" fontId="1" fillId="2" borderId="0" xfId="0" applyNumberFormat="1" applyFont="1" applyFill="1"/>
    <xf numFmtId="4" fontId="1" fillId="2" borderId="0" xfId="0" applyNumberFormat="1" applyFont="1" applyFill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4" fontId="10" fillId="0" borderId="8" xfId="0" applyNumberFormat="1" applyFont="1" applyFill="1" applyBorder="1"/>
    <xf numFmtId="4" fontId="11" fillId="0" borderId="8" xfId="0" applyNumberFormat="1" applyFont="1" applyFill="1" applyBorder="1"/>
    <xf numFmtId="4" fontId="8" fillId="0" borderId="8" xfId="0" applyNumberFormat="1" applyFont="1" applyFill="1" applyBorder="1" applyAlignment="1"/>
    <xf numFmtId="0" fontId="5" fillId="2" borderId="9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right" wrapText="1"/>
    </xf>
    <xf numFmtId="0" fontId="4" fillId="2" borderId="8" xfId="0" applyFont="1" applyFill="1" applyBorder="1"/>
    <xf numFmtId="0" fontId="1" fillId="2" borderId="8" xfId="0" applyFont="1" applyFill="1" applyBorder="1"/>
    <xf numFmtId="0" fontId="4" fillId="2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right" wrapText="1"/>
    </xf>
    <xf numFmtId="4" fontId="11" fillId="0" borderId="8" xfId="0" applyNumberFormat="1" applyFont="1" applyFill="1" applyBorder="1" applyAlignment="1">
      <alignment vertical="center"/>
    </xf>
    <xf numFmtId="4" fontId="12" fillId="0" borderId="8" xfId="0" applyNumberFormat="1" applyFont="1" applyFill="1" applyBorder="1" applyAlignment="1">
      <alignment vertical="center"/>
    </xf>
    <xf numFmtId="4" fontId="13" fillId="0" borderId="8" xfId="0" applyNumberFormat="1" applyFont="1" applyFill="1" applyBorder="1" applyAlignment="1">
      <alignment vertical="center"/>
    </xf>
    <xf numFmtId="4" fontId="10" fillId="0" borderId="8" xfId="0" applyNumberFormat="1" applyFont="1" applyFill="1" applyBorder="1" applyAlignment="1">
      <alignment horizontal="right"/>
    </xf>
    <xf numFmtId="4" fontId="11" fillId="0" borderId="8" xfId="0" applyNumberFormat="1" applyFont="1" applyFill="1" applyBorder="1" applyAlignment="1">
      <alignment horizontal="right" vertical="center"/>
    </xf>
    <xf numFmtId="0" fontId="14" fillId="0" borderId="0" xfId="0" applyFont="1" applyFill="1" applyBorder="1"/>
    <xf numFmtId="0" fontId="1" fillId="2" borderId="0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/>
    </xf>
    <xf numFmtId="0" fontId="8" fillId="0" borderId="8" xfId="0" applyFont="1" applyFill="1" applyBorder="1"/>
    <xf numFmtId="4" fontId="8" fillId="0" borderId="8" xfId="0" applyNumberFormat="1" applyFont="1" applyFill="1" applyBorder="1"/>
    <xf numFmtId="4" fontId="13" fillId="0" borderId="8" xfId="0" applyNumberFormat="1" applyFont="1" applyFill="1" applyBorder="1"/>
    <xf numFmtId="4" fontId="8" fillId="0" borderId="8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vertical="center"/>
    </xf>
    <xf numFmtId="4" fontId="9" fillId="0" borderId="8" xfId="0" applyNumberFormat="1" applyFont="1" applyFill="1" applyBorder="1" applyAlignment="1">
      <alignment vertical="center"/>
    </xf>
    <xf numFmtId="4" fontId="4" fillId="2" borderId="8" xfId="0" applyNumberFormat="1" applyFont="1" applyFill="1" applyBorder="1"/>
    <xf numFmtId="4" fontId="5" fillId="2" borderId="8" xfId="0" applyNumberFormat="1" applyFont="1" applyFill="1" applyBorder="1" applyAlignment="1">
      <alignment horizontal="left" vertical="center"/>
    </xf>
    <xf numFmtId="4" fontId="5" fillId="2" borderId="8" xfId="0" applyNumberFormat="1" applyFont="1" applyFill="1" applyBorder="1" applyAlignment="1">
      <alignment vertical="center"/>
    </xf>
    <xf numFmtId="4" fontId="3" fillId="2" borderId="8" xfId="0" applyNumberFormat="1" applyFont="1" applyFill="1" applyBorder="1" applyAlignment="1">
      <alignment vertical="center"/>
    </xf>
    <xf numFmtId="4" fontId="8" fillId="0" borderId="8" xfId="0" applyNumberFormat="1" applyFont="1" applyFill="1" applyBorder="1" applyAlignment="1">
      <alignment vertical="center"/>
    </xf>
    <xf numFmtId="4" fontId="8" fillId="0" borderId="8" xfId="0" applyNumberFormat="1" applyFont="1" applyFill="1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right" vertical="center"/>
    </xf>
    <xf numFmtId="4" fontId="4" fillId="2" borderId="8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horizontal="center"/>
    </xf>
    <xf numFmtId="4" fontId="8" fillId="0" borderId="8" xfId="0" applyNumberFormat="1" applyFont="1" applyFill="1" applyBorder="1" applyAlignment="1">
      <alignment horizontal="right"/>
    </xf>
    <xf numFmtId="4" fontId="13" fillId="0" borderId="11" xfId="0" applyNumberFormat="1" applyFont="1" applyFill="1" applyBorder="1" applyAlignment="1">
      <alignment vertical="center"/>
    </xf>
    <xf numFmtId="4" fontId="5" fillId="2" borderId="11" xfId="0" applyNumberFormat="1" applyFont="1" applyFill="1" applyBorder="1" applyAlignment="1">
      <alignment vertical="center"/>
    </xf>
    <xf numFmtId="4" fontId="8" fillId="0" borderId="12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/>
    <xf numFmtId="4" fontId="8" fillId="0" borderId="11" xfId="0" applyNumberFormat="1" applyFont="1" applyFill="1" applyBorder="1"/>
    <xf numFmtId="4" fontId="4" fillId="2" borderId="11" xfId="0" applyNumberFormat="1" applyFont="1" applyFill="1" applyBorder="1"/>
    <xf numFmtId="2" fontId="4" fillId="2" borderId="8" xfId="0" applyNumberFormat="1" applyFont="1" applyFill="1" applyBorder="1"/>
    <xf numFmtId="4" fontId="5" fillId="2" borderId="8" xfId="0" applyNumberFormat="1" applyFont="1" applyFill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center" vertical="center"/>
    </xf>
    <xf numFmtId="0" fontId="4" fillId="2" borderId="13" xfId="0" applyFont="1" applyFill="1" applyBorder="1"/>
    <xf numFmtId="0" fontId="4" fillId="2" borderId="13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left" wrapText="1"/>
    </xf>
    <xf numFmtId="4" fontId="4" fillId="0" borderId="8" xfId="0" applyNumberFormat="1" applyFont="1" applyFill="1" applyBorder="1"/>
    <xf numFmtId="0" fontId="5" fillId="2" borderId="15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164" fontId="4" fillId="2" borderId="8" xfId="0" applyNumberFormat="1" applyFont="1" applyFill="1" applyBorder="1"/>
    <xf numFmtId="164" fontId="4" fillId="0" borderId="8" xfId="0" applyNumberFormat="1" applyFont="1" applyFill="1" applyBorder="1"/>
    <xf numFmtId="164" fontId="8" fillId="0" borderId="8" xfId="0" applyNumberFormat="1" applyFont="1" applyFill="1" applyBorder="1"/>
    <xf numFmtId="0" fontId="4" fillId="2" borderId="10" xfId="0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right" vertical="center"/>
    </xf>
    <xf numFmtId="164" fontId="8" fillId="0" borderId="8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right" vertical="center" wrapText="1"/>
    </xf>
    <xf numFmtId="164" fontId="5" fillId="0" borderId="8" xfId="0" applyNumberFormat="1" applyFont="1" applyFill="1" applyBorder="1" applyAlignment="1">
      <alignment vertical="center"/>
    </xf>
    <xf numFmtId="164" fontId="8" fillId="0" borderId="8" xfId="0" applyNumberFormat="1" applyFont="1" applyFill="1" applyBorder="1" applyAlignment="1"/>
    <xf numFmtId="0" fontId="5" fillId="0" borderId="8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right" vertical="center"/>
    </xf>
    <xf numFmtId="164" fontId="4" fillId="0" borderId="8" xfId="0" applyNumberFormat="1" applyFont="1" applyFill="1" applyBorder="1" applyAlignment="1">
      <alignment horizontal="right"/>
    </xf>
    <xf numFmtId="0" fontId="11" fillId="0" borderId="8" xfId="0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4" fontId="4" fillId="0" borderId="8" xfId="0" applyNumberFormat="1" applyFont="1" applyFill="1" applyBorder="1" applyAlignment="1">
      <alignment horizontal="right" vertical="center"/>
    </xf>
    <xf numFmtId="164" fontId="4" fillId="0" borderId="8" xfId="0" applyNumberFormat="1" applyFont="1" applyFill="1" applyBorder="1" applyAlignment="1">
      <alignment horizontal="right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/>
    <xf numFmtId="164" fontId="5" fillId="0" borderId="8" xfId="0" applyNumberFormat="1" applyFont="1" applyFill="1" applyBorder="1" applyAlignment="1">
      <alignment horizontal="right" vertical="center"/>
    </xf>
    <xf numFmtId="4" fontId="0" fillId="0" borderId="0" xfId="0" applyNumberFormat="1"/>
    <xf numFmtId="164" fontId="0" fillId="0" borderId="0" xfId="0" applyNumberFormat="1"/>
    <xf numFmtId="0" fontId="0" fillId="0" borderId="0" xfId="0" applyFill="1"/>
    <xf numFmtId="0" fontId="3" fillId="4" borderId="5" xfId="0" applyFont="1" applyFill="1" applyBorder="1" applyAlignment="1">
      <alignment horizontal="right" wrapText="1"/>
    </xf>
    <xf numFmtId="0" fontId="3" fillId="4" borderId="17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wrapText="1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164" fontId="1" fillId="0" borderId="0" xfId="0" applyNumberFormat="1" applyFont="1" applyFill="1"/>
    <xf numFmtId="165" fontId="1" fillId="2" borderId="0" xfId="1" applyFont="1" applyFill="1"/>
    <xf numFmtId="164" fontId="4" fillId="0" borderId="8" xfId="0" applyNumberFormat="1" applyFont="1" applyFill="1" applyBorder="1" applyAlignment="1">
      <alignment vertical="center"/>
    </xf>
    <xf numFmtId="164" fontId="1" fillId="2" borderId="0" xfId="0" applyNumberFormat="1" applyFont="1" applyFill="1"/>
    <xf numFmtId="4" fontId="4" fillId="0" borderId="8" xfId="0" applyNumberFormat="1" applyFont="1" applyFill="1" applyBorder="1" applyAlignment="1">
      <alignment vertical="center"/>
    </xf>
    <xf numFmtId="0" fontId="6" fillId="2" borderId="0" xfId="2" applyFont="1" applyFill="1" applyAlignment="1">
      <alignment horizontal="left" vertical="center"/>
    </xf>
    <xf numFmtId="0" fontId="7" fillId="2" borderId="0" xfId="2" applyFont="1" applyFill="1"/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top"/>
    </xf>
    <xf numFmtId="0" fontId="2" fillId="2" borderId="0" xfId="2" applyFont="1" applyFill="1" applyAlignment="1">
      <alignment horizontal="left" vertical="center" wrapText="1"/>
    </xf>
    <xf numFmtId="0" fontId="3" fillId="4" borderId="5" xfId="2" applyFont="1" applyFill="1" applyBorder="1" applyAlignment="1">
      <alignment horizontal="right" wrapText="1"/>
    </xf>
    <xf numFmtId="0" fontId="3" fillId="4" borderId="17" xfId="2" applyFont="1" applyFill="1" applyBorder="1" applyAlignment="1">
      <alignment horizontal="left" vertical="center"/>
    </xf>
    <xf numFmtId="0" fontId="9" fillId="4" borderId="11" xfId="2" applyFont="1" applyFill="1" applyBorder="1" applyAlignment="1">
      <alignment horizontal="right" vertical="center"/>
    </xf>
    <xf numFmtId="0" fontId="1" fillId="2" borderId="0" xfId="2" applyFont="1" applyFill="1"/>
    <xf numFmtId="0" fontId="4" fillId="2" borderId="15" xfId="2" applyFont="1" applyFill="1" applyBorder="1" applyAlignment="1">
      <alignment horizontal="right" wrapText="1"/>
    </xf>
    <xf numFmtId="0" fontId="4" fillId="2" borderId="8" xfId="2" applyFont="1" applyFill="1" applyBorder="1" applyAlignment="1">
      <alignment horizontal="left" wrapText="1"/>
    </xf>
    <xf numFmtId="4" fontId="4" fillId="2" borderId="8" xfId="2" applyNumberFormat="1" applyFont="1" applyFill="1" applyBorder="1"/>
    <xf numFmtId="0" fontId="4" fillId="0" borderId="8" xfId="2" applyFont="1" applyFill="1" applyBorder="1" applyAlignment="1">
      <alignment horizontal="left" wrapText="1"/>
    </xf>
    <xf numFmtId="4" fontId="4" fillId="0" borderId="8" xfId="2" applyNumberFormat="1" applyFont="1" applyFill="1" applyBorder="1"/>
    <xf numFmtId="0" fontId="5" fillId="2" borderId="15" xfId="2" applyFont="1" applyFill="1" applyBorder="1" applyAlignment="1">
      <alignment horizontal="right" vertical="center"/>
    </xf>
    <xf numFmtId="0" fontId="5" fillId="2" borderId="8" xfId="2" applyFont="1" applyFill="1" applyBorder="1" applyAlignment="1">
      <alignment horizontal="left" vertical="center"/>
    </xf>
    <xf numFmtId="4" fontId="5" fillId="2" borderId="8" xfId="2" applyNumberFormat="1" applyFont="1" applyFill="1" applyBorder="1" applyAlignment="1">
      <alignment vertical="center"/>
    </xf>
    <xf numFmtId="0" fontId="3" fillId="2" borderId="15" xfId="2" applyFont="1" applyFill="1" applyBorder="1" applyAlignment="1">
      <alignment horizontal="right" vertical="center"/>
    </xf>
    <xf numFmtId="0" fontId="3" fillId="2" borderId="8" xfId="2" applyFont="1" applyFill="1" applyBorder="1" applyAlignment="1">
      <alignment horizontal="left" vertical="center"/>
    </xf>
    <xf numFmtId="4" fontId="3" fillId="2" borderId="8" xfId="2" applyNumberFormat="1" applyFont="1" applyFill="1" applyBorder="1" applyAlignment="1">
      <alignment vertical="center"/>
    </xf>
    <xf numFmtId="164" fontId="4" fillId="2" borderId="8" xfId="2" applyNumberFormat="1" applyFont="1" applyFill="1" applyBorder="1"/>
    <xf numFmtId="0" fontId="4" fillId="2" borderId="10" xfId="2" applyFont="1" applyFill="1" applyBorder="1" applyAlignment="1">
      <alignment horizontal="right" wrapText="1"/>
    </xf>
    <xf numFmtId="0" fontId="4" fillId="2" borderId="8" xfId="2" applyFont="1" applyFill="1" applyBorder="1"/>
    <xf numFmtId="164" fontId="4" fillId="0" borderId="8" xfId="2" applyNumberFormat="1" applyFont="1" applyFill="1" applyBorder="1"/>
    <xf numFmtId="0" fontId="8" fillId="0" borderId="8" xfId="2" applyFont="1" applyFill="1" applyBorder="1"/>
    <xf numFmtId="164" fontId="8" fillId="0" borderId="8" xfId="2" applyNumberFormat="1" applyFont="1" applyFill="1" applyBorder="1"/>
    <xf numFmtId="0" fontId="4" fillId="2" borderId="8" xfId="2" applyFont="1" applyFill="1" applyBorder="1" applyAlignment="1">
      <alignment horizontal="left"/>
    </xf>
    <xf numFmtId="164" fontId="4" fillId="0" borderId="8" xfId="2" applyNumberFormat="1" applyFont="1" applyFill="1" applyBorder="1" applyAlignment="1">
      <alignment horizontal="center"/>
    </xf>
    <xf numFmtId="164" fontId="1" fillId="0" borderId="0" xfId="2" applyNumberFormat="1" applyFont="1" applyFill="1"/>
    <xf numFmtId="0" fontId="4" fillId="2" borderId="15" xfId="2" applyFont="1" applyFill="1" applyBorder="1" applyAlignment="1">
      <alignment horizontal="right"/>
    </xf>
    <xf numFmtId="0" fontId="5" fillId="2" borderId="16" xfId="2" applyFont="1" applyFill="1" applyBorder="1" applyAlignment="1">
      <alignment horizontal="right" vertical="center" wrapText="1"/>
    </xf>
    <xf numFmtId="0" fontId="5" fillId="2" borderId="8" xfId="2" applyFont="1" applyFill="1" applyBorder="1" applyAlignment="1">
      <alignment horizontal="left" vertical="center" wrapText="1"/>
    </xf>
    <xf numFmtId="4" fontId="5" fillId="0" borderId="8" xfId="2" applyNumberFormat="1" applyFont="1" applyFill="1" applyBorder="1" applyAlignment="1">
      <alignment vertical="center"/>
    </xf>
    <xf numFmtId="0" fontId="1" fillId="2" borderId="8" xfId="2" applyFont="1" applyFill="1" applyBorder="1"/>
    <xf numFmtId="0" fontId="15" fillId="2" borderId="8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vertical="center"/>
    </xf>
    <xf numFmtId="164" fontId="11" fillId="0" borderId="8" xfId="2" applyNumberFormat="1" applyFont="1" applyFill="1" applyBorder="1" applyAlignment="1">
      <alignment vertical="center"/>
    </xf>
    <xf numFmtId="0" fontId="5" fillId="2" borderId="10" xfId="2" applyFont="1" applyFill="1" applyBorder="1" applyAlignment="1">
      <alignment horizontal="right" vertical="center"/>
    </xf>
    <xf numFmtId="0" fontId="4" fillId="2" borderId="8" xfId="2" applyFont="1" applyFill="1" applyBorder="1" applyAlignment="1">
      <alignment horizontal="left" vertical="center"/>
    </xf>
    <xf numFmtId="164" fontId="4" fillId="0" borderId="8" xfId="2" applyNumberFormat="1" applyFont="1" applyFill="1" applyBorder="1" applyAlignment="1">
      <alignment vertical="center"/>
    </xf>
    <xf numFmtId="0" fontId="5" fillId="2" borderId="15" xfId="2" applyFont="1" applyFill="1" applyBorder="1" applyAlignment="1">
      <alignment horizontal="right" vertical="center" wrapText="1"/>
    </xf>
    <xf numFmtId="164" fontId="5" fillId="0" borderId="8" xfId="2" applyNumberFormat="1" applyFont="1" applyFill="1" applyBorder="1" applyAlignment="1">
      <alignment vertical="center"/>
    </xf>
    <xf numFmtId="0" fontId="5" fillId="0" borderId="8" xfId="2" applyFont="1" applyFill="1" applyBorder="1" applyAlignment="1">
      <alignment horizontal="left" vertical="center" wrapText="1"/>
    </xf>
    <xf numFmtId="0" fontId="3" fillId="2" borderId="15" xfId="2" applyFont="1" applyFill="1" applyBorder="1" applyAlignment="1">
      <alignment horizontal="right" vertical="center" wrapText="1"/>
    </xf>
    <xf numFmtId="0" fontId="3" fillId="0" borderId="8" xfId="2" applyFont="1" applyFill="1" applyBorder="1" applyAlignment="1">
      <alignment horizontal="left" vertical="center" wrapText="1"/>
    </xf>
    <xf numFmtId="0" fontId="4" fillId="2" borderId="16" xfId="2" applyFont="1" applyFill="1" applyBorder="1" applyAlignment="1">
      <alignment horizontal="right" wrapText="1"/>
    </xf>
    <xf numFmtId="0" fontId="4" fillId="2" borderId="10" xfId="2" applyFont="1" applyFill="1" applyBorder="1" applyAlignment="1">
      <alignment horizontal="right" vertical="center"/>
    </xf>
    <xf numFmtId="0" fontId="4" fillId="0" borderId="8" xfId="2" applyFont="1" applyFill="1" applyBorder="1" applyAlignment="1">
      <alignment horizontal="left" vertical="center"/>
    </xf>
    <xf numFmtId="4" fontId="4" fillId="0" borderId="8" xfId="2" applyNumberFormat="1" applyFont="1" applyFill="1" applyBorder="1" applyAlignment="1">
      <alignment vertical="center"/>
    </xf>
    <xf numFmtId="0" fontId="3" fillId="2" borderId="10" xfId="2" applyFont="1" applyFill="1" applyBorder="1" applyAlignment="1">
      <alignment horizontal="right" vertical="center"/>
    </xf>
    <xf numFmtId="49" fontId="4" fillId="2" borderId="10" xfId="2" applyNumberFormat="1" applyFont="1" applyFill="1" applyBorder="1" applyAlignment="1">
      <alignment horizontal="right" vertical="center"/>
    </xf>
    <xf numFmtId="0" fontId="8" fillId="0" borderId="8" xfId="2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0" fontId="11" fillId="0" borderId="8" xfId="2" applyFont="1" applyFill="1" applyBorder="1" applyAlignment="1">
      <alignment horizontal="right" vertical="center"/>
    </xf>
    <xf numFmtId="0" fontId="7" fillId="0" borderId="0" xfId="2"/>
    <xf numFmtId="0" fontId="9" fillId="0" borderId="8" xfId="2" applyFont="1" applyFill="1" applyBorder="1" applyAlignment="1">
      <alignment horizontal="right" vertical="center"/>
    </xf>
    <xf numFmtId="0" fontId="9" fillId="0" borderId="8" xfId="2" applyFont="1" applyFill="1" applyBorder="1" applyAlignment="1">
      <alignment vertical="center"/>
    </xf>
    <xf numFmtId="4" fontId="3" fillId="0" borderId="8" xfId="2" applyNumberFormat="1" applyFont="1" applyFill="1" applyBorder="1" applyAlignment="1">
      <alignment vertical="center"/>
    </xf>
    <xf numFmtId="4" fontId="4" fillId="0" borderId="8" xfId="2" applyNumberFormat="1" applyFont="1" applyFill="1" applyBorder="1" applyAlignment="1">
      <alignment horizontal="right" vertical="center"/>
    </xf>
    <xf numFmtId="164" fontId="4" fillId="0" borderId="8" xfId="2" applyNumberFormat="1" applyFont="1" applyFill="1" applyBorder="1" applyAlignment="1">
      <alignment horizontal="right" vertical="center"/>
    </xf>
    <xf numFmtId="164" fontId="4" fillId="0" borderId="8" xfId="2" applyNumberFormat="1" applyFont="1" applyFill="1" applyBorder="1" applyAlignment="1">
      <alignment horizontal="center" vertical="center"/>
    </xf>
    <xf numFmtId="0" fontId="4" fillId="0" borderId="8" xfId="2" applyFont="1" applyFill="1" applyBorder="1"/>
    <xf numFmtId="0" fontId="1" fillId="2" borderId="8" xfId="2" applyFont="1" applyFill="1" applyBorder="1" applyAlignment="1">
      <alignment horizontal="left" vertical="center"/>
    </xf>
    <xf numFmtId="0" fontId="8" fillId="0" borderId="8" xfId="2" applyFont="1" applyFill="1" applyBorder="1" applyAlignment="1"/>
    <xf numFmtId="4" fontId="1" fillId="2" borderId="0" xfId="2" applyNumberFormat="1" applyFont="1" applyFill="1"/>
    <xf numFmtId="0" fontId="5" fillId="2" borderId="8" xfId="2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0" fontId="3" fillId="4" borderId="5" xfId="2" applyFont="1" applyFill="1" applyBorder="1" applyAlignment="1">
      <alignment horizontal="center" wrapText="1"/>
    </xf>
    <xf numFmtId="0" fontId="4" fillId="2" borderId="15" xfId="2" applyFont="1" applyFill="1" applyBorder="1" applyAlignment="1">
      <alignment horizontal="center" wrapText="1"/>
    </xf>
    <xf numFmtId="0" fontId="5" fillId="2" borderId="1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wrapText="1"/>
    </xf>
    <xf numFmtId="0" fontId="4" fillId="2" borderId="15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wrapText="1"/>
    </xf>
    <xf numFmtId="0" fontId="4" fillId="2" borderId="10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49" fontId="4" fillId="2" borderId="10" xfId="2" applyNumberFormat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/>
    </xf>
    <xf numFmtId="0" fontId="11" fillId="0" borderId="8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/>
    </xf>
  </cellXfs>
  <cellStyles count="3">
    <cellStyle name="Millier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60CC5-CBAF-4E12-AA7C-667735570CED}">
  <sheetPr codeName="Sheet1">
    <tabColor rgb="FF92D050"/>
  </sheetPr>
  <dimension ref="A1:H89"/>
  <sheetViews>
    <sheetView showGridLines="0" tabSelected="1" zoomScaleNormal="100" workbookViewId="0">
      <selection activeCell="E3" sqref="E3"/>
    </sheetView>
  </sheetViews>
  <sheetFormatPr defaultColWidth="11.453125" defaultRowHeight="11.5" x14ac:dyDescent="0.25"/>
  <cols>
    <col min="1" max="1" width="4" style="187" customWidth="1"/>
    <col min="2" max="2" width="33.81640625" style="187" customWidth="1"/>
    <col min="3" max="3" width="14.7265625" style="187" customWidth="1"/>
    <col min="4" max="6" width="15.7265625" style="187" customWidth="1"/>
    <col min="7" max="16384" width="11.453125" style="187"/>
  </cols>
  <sheetData>
    <row r="1" spans="1:8" s="180" customFormat="1" ht="13" customHeight="1" x14ac:dyDescent="0.25">
      <c r="A1" s="179" t="s">
        <v>120</v>
      </c>
      <c r="B1" s="179"/>
      <c r="C1" s="179"/>
      <c r="D1" s="179"/>
      <c r="E1" s="179"/>
      <c r="F1" s="179"/>
    </row>
    <row r="2" spans="1:8" s="180" customFormat="1" ht="11.15" customHeight="1" x14ac:dyDescent="0.25">
      <c r="A2" s="181" t="s">
        <v>121</v>
      </c>
      <c r="B2" s="179"/>
      <c r="C2" s="179"/>
      <c r="D2" s="179"/>
      <c r="E2" s="179"/>
      <c r="F2" s="179"/>
    </row>
    <row r="3" spans="1:8" s="180" customFormat="1" ht="11.15" customHeight="1" x14ac:dyDescent="0.25">
      <c r="A3" s="181" t="s">
        <v>122</v>
      </c>
      <c r="B3" s="179"/>
      <c r="C3" s="179"/>
      <c r="D3" s="179"/>
      <c r="E3" s="179"/>
      <c r="F3" s="179"/>
    </row>
    <row r="4" spans="1:8" s="180" customFormat="1" ht="11.15" customHeight="1" x14ac:dyDescent="0.25">
      <c r="A4" s="181" t="s">
        <v>247</v>
      </c>
      <c r="B4" s="179"/>
      <c r="C4" s="179"/>
      <c r="D4" s="179"/>
      <c r="E4" s="179"/>
      <c r="F4" s="179"/>
    </row>
    <row r="5" spans="1:8" s="180" customFormat="1" ht="11.15" customHeight="1" x14ac:dyDescent="0.25">
      <c r="A5" s="181" t="s">
        <v>124</v>
      </c>
      <c r="B5" s="179"/>
      <c r="C5" s="179"/>
      <c r="D5" s="179"/>
      <c r="E5" s="179"/>
      <c r="F5" s="179"/>
    </row>
    <row r="6" spans="1:8" s="180" customFormat="1" ht="11.15" customHeight="1" x14ac:dyDescent="0.25">
      <c r="A6" s="182" t="s">
        <v>123</v>
      </c>
      <c r="B6" s="179"/>
      <c r="C6" s="179"/>
      <c r="D6" s="179"/>
      <c r="E6" s="179"/>
      <c r="F6" s="179"/>
    </row>
    <row r="7" spans="1:8" s="180" customFormat="1" ht="11.15" customHeight="1" x14ac:dyDescent="0.25">
      <c r="A7" s="183"/>
      <c r="B7" s="179"/>
      <c r="C7" s="179"/>
      <c r="D7" s="179"/>
      <c r="E7" s="179"/>
      <c r="F7" s="179"/>
    </row>
    <row r="8" spans="1:8" ht="20.149999999999999" customHeight="1" x14ac:dyDescent="0.25">
      <c r="A8" s="247"/>
      <c r="B8" s="185" t="s">
        <v>0</v>
      </c>
      <c r="C8" s="186" t="s">
        <v>134</v>
      </c>
      <c r="D8" s="186" t="s">
        <v>5</v>
      </c>
      <c r="E8" s="186">
        <v>2023</v>
      </c>
      <c r="F8" s="186">
        <v>2022</v>
      </c>
    </row>
    <row r="9" spans="1:8" x14ac:dyDescent="0.25">
      <c r="A9" s="248"/>
      <c r="B9" s="189" t="s">
        <v>156</v>
      </c>
      <c r="C9" s="190">
        <v>0</v>
      </c>
      <c r="D9" s="190">
        <v>168595705.19999999</v>
      </c>
      <c r="E9" s="190">
        <f>C9+D9</f>
        <v>168595705.19999999</v>
      </c>
      <c r="F9" s="190">
        <v>168595705.19999999</v>
      </c>
    </row>
    <row r="10" spans="1:8" x14ac:dyDescent="0.25">
      <c r="A10" s="248"/>
      <c r="B10" s="189" t="s">
        <v>240</v>
      </c>
      <c r="C10" s="190">
        <v>0</v>
      </c>
      <c r="D10" s="190">
        <v>2688101.36</v>
      </c>
      <c r="E10" s="190">
        <f t="shared" ref="E10:E53" si="0">C10+D10</f>
        <v>2688101.36</v>
      </c>
      <c r="F10" s="190">
        <v>1674661.7599999991</v>
      </c>
    </row>
    <row r="11" spans="1:8" ht="12.5" x14ac:dyDescent="0.25">
      <c r="A11" s="248"/>
      <c r="B11" s="189" t="s">
        <v>157</v>
      </c>
      <c r="C11" s="190">
        <v>0</v>
      </c>
      <c r="D11" s="190">
        <v>580434001.43999994</v>
      </c>
      <c r="E11" s="190">
        <f t="shared" si="0"/>
        <v>580434001.43999994</v>
      </c>
      <c r="F11" s="190">
        <v>567263401.55000007</v>
      </c>
      <c r="G11"/>
      <c r="H11" s="243"/>
    </row>
    <row r="12" spans="1:8" ht="12.5" x14ac:dyDescent="0.25">
      <c r="A12" s="248"/>
      <c r="B12" s="191" t="s">
        <v>158</v>
      </c>
      <c r="C12" s="192">
        <v>0</v>
      </c>
      <c r="D12" s="192">
        <v>40279.72</v>
      </c>
      <c r="E12" s="192">
        <f t="shared" si="0"/>
        <v>40279.72</v>
      </c>
      <c r="F12" s="192">
        <v>649233.94999999995</v>
      </c>
      <c r="G12"/>
      <c r="H12" s="243"/>
    </row>
    <row r="13" spans="1:8" x14ac:dyDescent="0.25">
      <c r="A13" s="248"/>
      <c r="B13" s="189" t="s">
        <v>10</v>
      </c>
      <c r="C13" s="190">
        <v>0</v>
      </c>
      <c r="D13" s="190">
        <v>0</v>
      </c>
      <c r="E13" s="190">
        <f t="shared" si="0"/>
        <v>0</v>
      </c>
      <c r="F13" s="190">
        <v>0</v>
      </c>
    </row>
    <row r="14" spans="1:8" x14ac:dyDescent="0.25">
      <c r="A14" s="248"/>
      <c r="B14" s="189" t="s">
        <v>159</v>
      </c>
      <c r="C14" s="190">
        <v>0</v>
      </c>
      <c r="D14" s="190">
        <v>-213879188.99000001</v>
      </c>
      <c r="E14" s="190">
        <f t="shared" si="0"/>
        <v>-213879188.99000001</v>
      </c>
      <c r="F14" s="190">
        <v>-237855342.54999998</v>
      </c>
    </row>
    <row r="15" spans="1:8" x14ac:dyDescent="0.25">
      <c r="A15" s="248"/>
      <c r="B15" s="191" t="s">
        <v>160</v>
      </c>
      <c r="C15" s="192">
        <v>0</v>
      </c>
      <c r="D15" s="192">
        <v>-40279.72</v>
      </c>
      <c r="E15" s="192">
        <f t="shared" si="0"/>
        <v>-40279.72</v>
      </c>
      <c r="F15" s="192">
        <v>-649233.94999999995</v>
      </c>
    </row>
    <row r="16" spans="1:8" ht="20.149999999999999" customHeight="1" x14ac:dyDescent="0.25">
      <c r="A16" s="249" t="s">
        <v>248</v>
      </c>
      <c r="B16" s="194" t="s">
        <v>14</v>
      </c>
      <c r="C16" s="195">
        <v>0</v>
      </c>
      <c r="D16" s="195">
        <v>537838619.00999999</v>
      </c>
      <c r="E16" s="195">
        <f t="shared" si="0"/>
        <v>537838619.00999999</v>
      </c>
      <c r="F16" s="195">
        <v>499678425.9600001</v>
      </c>
    </row>
    <row r="17" spans="1:7" ht="20.149999999999999" customHeight="1" x14ac:dyDescent="0.25">
      <c r="A17" s="249">
        <v>23</v>
      </c>
      <c r="B17" s="194" t="s">
        <v>16</v>
      </c>
      <c r="C17" s="195">
        <v>0</v>
      </c>
      <c r="D17" s="195">
        <v>26330907.68</v>
      </c>
      <c r="E17" s="195">
        <f t="shared" si="0"/>
        <v>26330907.68</v>
      </c>
      <c r="F17" s="195">
        <v>38376559.439999998</v>
      </c>
    </row>
    <row r="18" spans="1:7" ht="20.149999999999999" customHeight="1" x14ac:dyDescent="0.25">
      <c r="A18" s="250">
        <v>2</v>
      </c>
      <c r="B18" s="197" t="s">
        <v>18</v>
      </c>
      <c r="C18" s="198">
        <v>0</v>
      </c>
      <c r="D18" s="198">
        <v>564169526.69000006</v>
      </c>
      <c r="E18" s="198">
        <f t="shared" si="0"/>
        <v>564169526.69000006</v>
      </c>
      <c r="F18" s="198">
        <v>538054985.4000001</v>
      </c>
    </row>
    <row r="19" spans="1:7" ht="12" customHeight="1" x14ac:dyDescent="0.25">
      <c r="A19" s="248"/>
      <c r="B19" s="189" t="s">
        <v>161</v>
      </c>
      <c r="C19" s="190">
        <v>0</v>
      </c>
      <c r="D19" s="190">
        <v>0</v>
      </c>
      <c r="E19" s="190">
        <f t="shared" si="0"/>
        <v>0</v>
      </c>
      <c r="F19" s="190">
        <v>0</v>
      </c>
    </row>
    <row r="20" spans="1:7" ht="12" customHeight="1" x14ac:dyDescent="0.25">
      <c r="A20" s="248"/>
      <c r="B20" s="189" t="s">
        <v>162</v>
      </c>
      <c r="C20" s="199">
        <v>3736524.84</v>
      </c>
      <c r="D20" s="190">
        <v>0</v>
      </c>
      <c r="E20" s="199">
        <f t="shared" si="0"/>
        <v>3736524.84</v>
      </c>
      <c r="F20" s="199">
        <v>3322218.3600000003</v>
      </c>
    </row>
    <row r="21" spans="1:7" ht="12" customHeight="1" x14ac:dyDescent="0.25">
      <c r="A21" s="248"/>
      <c r="B21" s="189" t="s">
        <v>70</v>
      </c>
      <c r="C21" s="199">
        <v>1136480.6399999999</v>
      </c>
      <c r="D21" s="190">
        <v>0</v>
      </c>
      <c r="E21" s="199">
        <f t="shared" si="0"/>
        <v>1136480.6399999999</v>
      </c>
      <c r="F21" s="199">
        <v>699192.77999999828</v>
      </c>
    </row>
    <row r="22" spans="1:7" ht="13.5" customHeight="1" x14ac:dyDescent="0.25">
      <c r="A22" s="248">
        <v>40</v>
      </c>
      <c r="B22" s="189" t="s">
        <v>207</v>
      </c>
      <c r="C22" s="199">
        <v>4873005.4800000004</v>
      </c>
      <c r="D22" s="190">
        <v>0</v>
      </c>
      <c r="E22" s="199">
        <f t="shared" si="0"/>
        <v>4873005.4800000004</v>
      </c>
      <c r="F22" s="199">
        <v>4021411.1399999987</v>
      </c>
    </row>
    <row r="23" spans="1:7" ht="12" customHeight="1" x14ac:dyDescent="0.25">
      <c r="A23" s="251"/>
      <c r="B23" s="201" t="s">
        <v>164</v>
      </c>
      <c r="C23" s="202">
        <v>15783.19</v>
      </c>
      <c r="D23" s="202">
        <v>9792767.4100000001</v>
      </c>
      <c r="E23" s="202">
        <f t="shared" si="0"/>
        <v>9808550.5999999996</v>
      </c>
      <c r="F23" s="202">
        <v>1741565.13</v>
      </c>
    </row>
    <row r="24" spans="1:7" ht="12" customHeight="1" x14ac:dyDescent="0.25">
      <c r="A24" s="251"/>
      <c r="B24" s="201" t="s">
        <v>208</v>
      </c>
      <c r="C24" s="202">
        <v>2090582.68</v>
      </c>
      <c r="D24" s="202">
        <v>0</v>
      </c>
      <c r="E24" s="202">
        <f t="shared" si="0"/>
        <v>2090582.68</v>
      </c>
      <c r="F24" s="202">
        <v>402462.03000000445</v>
      </c>
    </row>
    <row r="25" spans="1:7" ht="12" customHeight="1" x14ac:dyDescent="0.25">
      <c r="A25" s="245"/>
      <c r="B25" s="203" t="s">
        <v>209</v>
      </c>
      <c r="C25" s="204">
        <v>1183495224.8800001</v>
      </c>
      <c r="D25" s="204">
        <v>0</v>
      </c>
      <c r="E25" s="204">
        <f t="shared" si="0"/>
        <v>1183495224.8800001</v>
      </c>
      <c r="F25" s="204">
        <v>740960034.87</v>
      </c>
    </row>
    <row r="26" spans="1:7" ht="12" customHeight="1" x14ac:dyDescent="0.25">
      <c r="A26" s="251"/>
      <c r="B26" s="205" t="s">
        <v>210</v>
      </c>
      <c r="C26" s="202">
        <v>0</v>
      </c>
      <c r="D26" s="206">
        <v>1001026038.1799999</v>
      </c>
      <c r="E26" s="202" t="s">
        <v>27</v>
      </c>
      <c r="F26" s="206" t="s">
        <v>27</v>
      </c>
      <c r="G26" s="207"/>
    </row>
    <row r="27" spans="1:7" ht="12" customHeight="1" x14ac:dyDescent="0.25">
      <c r="A27" s="252"/>
      <c r="B27" s="189" t="s">
        <v>212</v>
      </c>
      <c r="C27" s="202">
        <v>1982129.53</v>
      </c>
      <c r="D27" s="202">
        <v>0</v>
      </c>
      <c r="E27" s="202">
        <f t="shared" si="0"/>
        <v>1982129.53</v>
      </c>
      <c r="F27" s="202">
        <v>0</v>
      </c>
    </row>
    <row r="28" spans="1:7" x14ac:dyDescent="0.25">
      <c r="A28" s="253">
        <v>41</v>
      </c>
      <c r="B28" s="210" t="s">
        <v>26</v>
      </c>
      <c r="C28" s="211">
        <v>1187583720.28</v>
      </c>
      <c r="D28" s="211">
        <v>1010818805.59</v>
      </c>
      <c r="E28" s="211">
        <f>C28+D28-D26</f>
        <v>1197376487.6900001</v>
      </c>
      <c r="F28" s="211">
        <v>743104062.02999997</v>
      </c>
    </row>
    <row r="29" spans="1:7" x14ac:dyDescent="0.25">
      <c r="A29" s="251"/>
      <c r="B29" s="203" t="s">
        <v>213</v>
      </c>
      <c r="C29" s="204">
        <v>0</v>
      </c>
      <c r="D29" s="204">
        <v>0</v>
      </c>
      <c r="E29" s="204">
        <f t="shared" si="0"/>
        <v>0</v>
      </c>
      <c r="F29" s="204">
        <v>0</v>
      </c>
    </row>
    <row r="30" spans="1:7" ht="12" customHeight="1" x14ac:dyDescent="0.25">
      <c r="A30" s="251"/>
      <c r="B30" s="203" t="s">
        <v>103</v>
      </c>
      <c r="C30" s="204">
        <v>0</v>
      </c>
      <c r="D30" s="204">
        <f>3633855.23 + 1444120.09</f>
        <v>5077975.32</v>
      </c>
      <c r="E30" s="204">
        <f t="shared" si="0"/>
        <v>5077975.32</v>
      </c>
      <c r="F30" s="204">
        <v>4650735.7900000103</v>
      </c>
    </row>
    <row r="31" spans="1:7" x14ac:dyDescent="0.25">
      <c r="A31" s="254"/>
      <c r="B31" s="203" t="s">
        <v>214</v>
      </c>
      <c r="C31" s="204">
        <v>0</v>
      </c>
      <c r="D31" s="204">
        <v>1343678.59</v>
      </c>
      <c r="E31" s="204">
        <f t="shared" si="0"/>
        <v>1343678.59</v>
      </c>
      <c r="F31" s="204">
        <v>1691907.2400000023</v>
      </c>
    </row>
    <row r="32" spans="1:7" ht="12" customHeight="1" x14ac:dyDescent="0.25">
      <c r="A32" s="254"/>
      <c r="B32" s="203" t="s">
        <v>215</v>
      </c>
      <c r="C32" s="204">
        <v>1563901.87</v>
      </c>
      <c r="D32" s="204">
        <v>314386.3</v>
      </c>
      <c r="E32" s="204">
        <f t="shared" si="0"/>
        <v>1878288.1700000002</v>
      </c>
      <c r="F32" s="204">
        <v>2016007.25</v>
      </c>
    </row>
    <row r="33" spans="1:6" ht="12" customHeight="1" x14ac:dyDescent="0.25">
      <c r="A33" s="244">
        <v>42</v>
      </c>
      <c r="B33" s="214" t="s">
        <v>216</v>
      </c>
      <c r="C33" s="215">
        <v>1563901.87</v>
      </c>
      <c r="D33" s="215">
        <v>6736040.21</v>
      </c>
      <c r="E33" s="215">
        <f t="shared" si="0"/>
        <v>8299942.0800000001</v>
      </c>
      <c r="F33" s="215">
        <v>8358650.2800000124</v>
      </c>
    </row>
    <row r="34" spans="1:6" ht="12" customHeight="1" x14ac:dyDescent="0.25">
      <c r="A34" s="251"/>
      <c r="B34" s="189" t="s">
        <v>168</v>
      </c>
      <c r="C34" s="202">
        <v>53233383.600000001</v>
      </c>
      <c r="D34" s="202">
        <v>0</v>
      </c>
      <c r="E34" s="202">
        <f t="shared" si="0"/>
        <v>53233383.600000001</v>
      </c>
      <c r="F34" s="202">
        <v>90588044.859999999</v>
      </c>
    </row>
    <row r="35" spans="1:6" ht="12" customHeight="1" x14ac:dyDescent="0.25">
      <c r="A35" s="255"/>
      <c r="B35" s="217" t="s">
        <v>169</v>
      </c>
      <c r="C35" s="218">
        <v>126243.1</v>
      </c>
      <c r="D35" s="218">
        <v>0</v>
      </c>
      <c r="E35" s="218">
        <f t="shared" si="0"/>
        <v>126243.1</v>
      </c>
      <c r="F35" s="218">
        <v>110619.76</v>
      </c>
    </row>
    <row r="36" spans="1:6" ht="12" customHeight="1" x14ac:dyDescent="0.25">
      <c r="A36" s="255"/>
      <c r="B36" s="217" t="s">
        <v>233</v>
      </c>
      <c r="C36" s="202">
        <v>0</v>
      </c>
      <c r="D36" s="202">
        <v>2499660.69</v>
      </c>
      <c r="E36" s="202">
        <f t="shared" si="0"/>
        <v>2499660.69</v>
      </c>
      <c r="F36" s="202">
        <v>1918235.83</v>
      </c>
    </row>
    <row r="37" spans="1:6" ht="12" customHeight="1" x14ac:dyDescent="0.25">
      <c r="A37" s="256">
        <v>43</v>
      </c>
      <c r="B37" s="214" t="s">
        <v>217</v>
      </c>
      <c r="C37" s="211">
        <v>53359626.700000003</v>
      </c>
      <c r="D37" s="211">
        <v>2499660.69</v>
      </c>
      <c r="E37" s="211">
        <f t="shared" si="0"/>
        <v>55859287.390000001</v>
      </c>
      <c r="F37" s="211">
        <v>92616900.450000003</v>
      </c>
    </row>
    <row r="38" spans="1:6" x14ac:dyDescent="0.25">
      <c r="A38" s="249">
        <v>46</v>
      </c>
      <c r="B38" s="194" t="s">
        <v>243</v>
      </c>
      <c r="C38" s="220">
        <v>0</v>
      </c>
      <c r="D38" s="220">
        <v>1133820.23</v>
      </c>
      <c r="E38" s="220">
        <f t="shared" si="0"/>
        <v>1133820.23</v>
      </c>
      <c r="F38" s="220">
        <v>292948.30999999924</v>
      </c>
    </row>
    <row r="39" spans="1:6" x14ac:dyDescent="0.25">
      <c r="A39" s="252"/>
      <c r="B39" s="205" t="s">
        <v>175</v>
      </c>
      <c r="C39" s="202">
        <v>2794350.42</v>
      </c>
      <c r="D39" s="202">
        <v>0</v>
      </c>
      <c r="E39" s="202">
        <f t="shared" si="0"/>
        <v>2794350.42</v>
      </c>
      <c r="F39" s="202">
        <v>2497178.85</v>
      </c>
    </row>
    <row r="40" spans="1:6" x14ac:dyDescent="0.25">
      <c r="A40" s="252"/>
      <c r="B40" s="205" t="s">
        <v>176</v>
      </c>
      <c r="C40" s="202">
        <v>474943789.98000002</v>
      </c>
      <c r="D40" s="202">
        <v>0</v>
      </c>
      <c r="E40" s="202">
        <f t="shared" si="0"/>
        <v>474943789.98000002</v>
      </c>
      <c r="F40" s="202">
        <v>434245959.42000002</v>
      </c>
    </row>
    <row r="41" spans="1:6" ht="12" customHeight="1" x14ac:dyDescent="0.25">
      <c r="A41" s="248"/>
      <c r="B41" s="191" t="s">
        <v>177</v>
      </c>
      <c r="C41" s="202">
        <v>268231753.03999999</v>
      </c>
      <c r="D41" s="202">
        <v>0</v>
      </c>
      <c r="E41" s="202">
        <f t="shared" si="0"/>
        <v>268231753.03999999</v>
      </c>
      <c r="F41" s="202">
        <v>262288078.28</v>
      </c>
    </row>
    <row r="42" spans="1:6" ht="12" customHeight="1" x14ac:dyDescent="0.25">
      <c r="A42" s="248"/>
      <c r="B42" s="191" t="s">
        <v>178</v>
      </c>
      <c r="C42" s="202">
        <v>0</v>
      </c>
      <c r="D42" s="202">
        <v>41134.9</v>
      </c>
      <c r="E42" s="202">
        <f t="shared" si="0"/>
        <v>41134.9</v>
      </c>
      <c r="F42" s="202">
        <v>10505.35</v>
      </c>
    </row>
    <row r="43" spans="1:6" ht="12" customHeight="1" x14ac:dyDescent="0.25">
      <c r="A43" s="248"/>
      <c r="B43" s="191" t="s">
        <v>219</v>
      </c>
      <c r="C43" s="202">
        <v>0</v>
      </c>
      <c r="D43" s="202">
        <v>0</v>
      </c>
      <c r="E43" s="202">
        <f t="shared" si="0"/>
        <v>0</v>
      </c>
      <c r="F43" s="202">
        <v>12931.509999999995</v>
      </c>
    </row>
    <row r="44" spans="1:6" ht="12" customHeight="1" x14ac:dyDescent="0.25">
      <c r="A44" s="256">
        <v>48</v>
      </c>
      <c r="B44" s="221" t="s">
        <v>48</v>
      </c>
      <c r="C44" s="211">
        <v>745969893.44000006</v>
      </c>
      <c r="D44" s="211">
        <v>4826829.29</v>
      </c>
      <c r="E44" s="211">
        <f t="shared" si="0"/>
        <v>750796722.73000002</v>
      </c>
      <c r="F44" s="211">
        <v>699054653.41000009</v>
      </c>
    </row>
    <row r="45" spans="1:6" ht="12" customHeight="1" x14ac:dyDescent="0.25">
      <c r="A45" s="257">
        <v>4</v>
      </c>
      <c r="B45" s="223" t="s">
        <v>50</v>
      </c>
      <c r="C45" s="198">
        <v>1993350147.77</v>
      </c>
      <c r="D45" s="198">
        <v>1026015156.01</v>
      </c>
      <c r="E45" s="198">
        <f>C45+D45-D26</f>
        <v>2018339265.5999999</v>
      </c>
      <c r="F45" s="198">
        <v>1547448625.6200001</v>
      </c>
    </row>
    <row r="46" spans="1:6" ht="12" customHeight="1" x14ac:dyDescent="0.25">
      <c r="A46" s="248"/>
      <c r="B46" s="191" t="s">
        <v>220</v>
      </c>
      <c r="C46" s="192">
        <v>0</v>
      </c>
      <c r="D46" s="192">
        <v>24216189783</v>
      </c>
      <c r="E46" s="192">
        <f t="shared" si="0"/>
        <v>24216189783</v>
      </c>
      <c r="F46" s="192">
        <v>21929522663</v>
      </c>
    </row>
    <row r="47" spans="1:6" ht="12" customHeight="1" x14ac:dyDescent="0.25">
      <c r="A47" s="258"/>
      <c r="B47" s="191" t="s">
        <v>221</v>
      </c>
      <c r="C47" s="192">
        <v>0</v>
      </c>
      <c r="D47" s="192">
        <v>0</v>
      </c>
      <c r="E47" s="192">
        <f t="shared" si="0"/>
        <v>0</v>
      </c>
      <c r="F47" s="192">
        <v>0</v>
      </c>
    </row>
    <row r="48" spans="1:6" ht="12" customHeight="1" x14ac:dyDescent="0.25">
      <c r="A48" s="259"/>
      <c r="B48" s="226" t="s">
        <v>182</v>
      </c>
      <c r="C48" s="192">
        <v>152199121.91999999</v>
      </c>
      <c r="D48" s="192">
        <v>149404648.56999999</v>
      </c>
      <c r="E48" s="192">
        <f t="shared" si="0"/>
        <v>301603770.49000001</v>
      </c>
      <c r="F48" s="192">
        <v>276822363.63999885</v>
      </c>
    </row>
    <row r="49" spans="1:6" ht="12" customHeight="1" x14ac:dyDescent="0.25">
      <c r="A49" s="259"/>
      <c r="B49" s="226" t="s">
        <v>237</v>
      </c>
      <c r="C49" s="192">
        <v>50000000</v>
      </c>
      <c r="D49" s="192">
        <v>300000000</v>
      </c>
      <c r="E49" s="192">
        <f t="shared" si="0"/>
        <v>350000000</v>
      </c>
      <c r="F49" s="192">
        <v>294919712.38999999</v>
      </c>
    </row>
    <row r="50" spans="1:6" ht="12" customHeight="1" x14ac:dyDescent="0.25">
      <c r="A50" s="259"/>
      <c r="B50" s="226" t="s">
        <v>55</v>
      </c>
      <c r="C50" s="192">
        <v>0</v>
      </c>
      <c r="D50" s="192">
        <v>0</v>
      </c>
      <c r="E50" s="192">
        <f t="shared" si="0"/>
        <v>0</v>
      </c>
      <c r="F50" s="192">
        <v>0</v>
      </c>
    </row>
    <row r="51" spans="1:6" ht="12" customHeight="1" x14ac:dyDescent="0.25">
      <c r="A51" s="259"/>
      <c r="B51" s="226" t="s">
        <v>153</v>
      </c>
      <c r="C51" s="227">
        <v>0</v>
      </c>
      <c r="D51" s="227">
        <v>0</v>
      </c>
      <c r="E51" s="227">
        <f t="shared" si="0"/>
        <v>0</v>
      </c>
      <c r="F51" s="227">
        <v>0</v>
      </c>
    </row>
    <row r="52" spans="1:6" ht="12" customHeight="1" x14ac:dyDescent="0.25">
      <c r="A52" s="259"/>
      <c r="B52" s="226" t="s">
        <v>234</v>
      </c>
      <c r="C52" s="227">
        <v>0</v>
      </c>
      <c r="D52" s="227">
        <v>0</v>
      </c>
      <c r="E52" s="227">
        <f t="shared" si="0"/>
        <v>0</v>
      </c>
      <c r="F52" s="227">
        <v>0</v>
      </c>
    </row>
    <row r="53" spans="1:6" x14ac:dyDescent="0.25">
      <c r="A53" s="259"/>
      <c r="B53" s="226" t="s">
        <v>57</v>
      </c>
      <c r="C53" s="192">
        <v>0</v>
      </c>
      <c r="D53" s="192">
        <v>0</v>
      </c>
      <c r="E53" s="192">
        <f t="shared" si="0"/>
        <v>0</v>
      </c>
      <c r="F53" s="192">
        <v>0</v>
      </c>
    </row>
    <row r="54" spans="1:6" x14ac:dyDescent="0.25">
      <c r="A54" s="260">
        <v>5</v>
      </c>
      <c r="B54" s="197" t="s">
        <v>59</v>
      </c>
      <c r="C54" s="198">
        <v>202199121.91999999</v>
      </c>
      <c r="D54" s="198">
        <v>24665594431.57</v>
      </c>
      <c r="E54" s="198">
        <f>C54+D54</f>
        <v>24867793553.489998</v>
      </c>
      <c r="F54" s="198">
        <v>22501264739.029999</v>
      </c>
    </row>
    <row r="55" spans="1:6" x14ac:dyDescent="0.25">
      <c r="A55" s="261"/>
      <c r="B55" s="197" t="s">
        <v>60</v>
      </c>
      <c r="C55" s="198">
        <v>2195549269.6900001</v>
      </c>
      <c r="D55" s="198">
        <v>26255779114.27</v>
      </c>
      <c r="E55" s="198">
        <f>C55+D55-D26</f>
        <v>27450302345.779999</v>
      </c>
      <c r="F55" s="198">
        <v>24586768350.049999</v>
      </c>
    </row>
    <row r="56" spans="1:6" x14ac:dyDescent="0.25">
      <c r="A56" s="245"/>
    </row>
    <row r="57" spans="1:6" ht="20.149999999999999" customHeight="1" x14ac:dyDescent="0.25">
      <c r="A57" s="247"/>
      <c r="B57" s="185" t="s">
        <v>61</v>
      </c>
      <c r="C57" s="186" t="s">
        <v>134</v>
      </c>
      <c r="D57" s="186" t="s">
        <v>5</v>
      </c>
      <c r="E57" s="186">
        <v>2023</v>
      </c>
      <c r="F57" s="186">
        <v>2022</v>
      </c>
    </row>
    <row r="58" spans="1:6" x14ac:dyDescent="0.25">
      <c r="A58" s="262"/>
      <c r="B58" s="203" t="s">
        <v>187</v>
      </c>
      <c r="C58" s="202">
        <v>1145224047.9000001</v>
      </c>
      <c r="D58" s="202">
        <v>0</v>
      </c>
      <c r="E58" s="202">
        <f>C58+D58</f>
        <v>1145224047.9000001</v>
      </c>
      <c r="F58" s="202">
        <v>1050462537.17</v>
      </c>
    </row>
    <row r="59" spans="1:6" x14ac:dyDescent="0.25">
      <c r="A59" s="262"/>
      <c r="B59" s="203" t="s">
        <v>63</v>
      </c>
      <c r="C59" s="231">
        <v>0</v>
      </c>
      <c r="D59" s="231">
        <v>0</v>
      </c>
      <c r="E59" s="231">
        <f t="shared" ref="E59:E88" si="1">C59+D59</f>
        <v>0</v>
      </c>
      <c r="F59" s="202">
        <v>0</v>
      </c>
    </row>
    <row r="60" spans="1:6" x14ac:dyDescent="0.25">
      <c r="A60" s="262"/>
      <c r="B60" s="203" t="s">
        <v>188</v>
      </c>
      <c r="C60" s="202">
        <v>0</v>
      </c>
      <c r="D60" s="202">
        <v>26245946342.240002</v>
      </c>
      <c r="E60" s="202">
        <f t="shared" si="1"/>
        <v>26245946342.240002</v>
      </c>
      <c r="F60" s="202">
        <v>23486077481.560001</v>
      </c>
    </row>
    <row r="61" spans="1:6" s="233" customFormat="1" ht="20.149999999999999" customHeight="1" x14ac:dyDescent="0.25">
      <c r="A61" s="263">
        <v>13</v>
      </c>
      <c r="B61" s="214" t="s">
        <v>65</v>
      </c>
      <c r="C61" s="211">
        <f>C58</f>
        <v>1145224047.9000001</v>
      </c>
      <c r="D61" s="211">
        <v>26245946342.240002</v>
      </c>
      <c r="E61" s="211">
        <f t="shared" si="1"/>
        <v>27391170390.140003</v>
      </c>
      <c r="F61" s="211">
        <v>24536540018.73</v>
      </c>
    </row>
    <row r="62" spans="1:6" s="233" customFormat="1" ht="20.149999999999999" customHeight="1" x14ac:dyDescent="0.25">
      <c r="A62" s="263">
        <v>18</v>
      </c>
      <c r="B62" s="214" t="s">
        <v>66</v>
      </c>
      <c r="C62" s="211">
        <v>0</v>
      </c>
      <c r="D62" s="211">
        <v>1543737.82</v>
      </c>
      <c r="E62" s="211">
        <f t="shared" si="1"/>
        <v>1543737.82</v>
      </c>
      <c r="F62" s="211">
        <v>1410628.21</v>
      </c>
    </row>
    <row r="63" spans="1:6" s="233" customFormat="1" ht="20.149999999999999" customHeight="1" x14ac:dyDescent="0.25">
      <c r="A63" s="264">
        <v>1</v>
      </c>
      <c r="B63" s="235" t="s">
        <v>68</v>
      </c>
      <c r="C63" s="236">
        <v>1145224047.9000001</v>
      </c>
      <c r="D63" s="236">
        <v>26247490080.060001</v>
      </c>
      <c r="E63" s="236">
        <f t="shared" si="1"/>
        <v>27392714127.960003</v>
      </c>
      <c r="F63" s="236">
        <v>24537950646.939999</v>
      </c>
    </row>
    <row r="64" spans="1:6" x14ac:dyDescent="0.25">
      <c r="A64" s="262"/>
      <c r="B64" s="203" t="s">
        <v>190</v>
      </c>
      <c r="C64" s="202">
        <v>1510720.16</v>
      </c>
      <c r="D64" s="202">
        <v>0</v>
      </c>
      <c r="E64" s="202">
        <f t="shared" si="1"/>
        <v>1510720.16</v>
      </c>
      <c r="F64" s="202">
        <v>1212749.1799999988</v>
      </c>
    </row>
    <row r="65" spans="1:6" x14ac:dyDescent="0.25">
      <c r="A65" s="262"/>
      <c r="B65" s="203" t="s">
        <v>222</v>
      </c>
      <c r="C65" s="237">
        <v>0</v>
      </c>
      <c r="D65" s="237">
        <v>0</v>
      </c>
      <c r="E65" s="237">
        <f t="shared" si="1"/>
        <v>0</v>
      </c>
      <c r="F65" s="237">
        <v>0</v>
      </c>
    </row>
    <row r="66" spans="1:6" x14ac:dyDescent="0.25">
      <c r="A66" s="262"/>
      <c r="B66" s="203" t="s">
        <v>223</v>
      </c>
      <c r="C66" s="192">
        <v>0</v>
      </c>
      <c r="D66" s="192">
        <v>0</v>
      </c>
      <c r="E66" s="192">
        <f t="shared" si="1"/>
        <v>0</v>
      </c>
      <c r="F66" s="192">
        <v>0</v>
      </c>
    </row>
    <row r="67" spans="1:6" s="233" customFormat="1" ht="20.149999999999999" customHeight="1" x14ac:dyDescent="0.25">
      <c r="A67" s="263">
        <v>44</v>
      </c>
      <c r="B67" s="214" t="s">
        <v>224</v>
      </c>
      <c r="C67" s="211">
        <v>1510720.16</v>
      </c>
      <c r="D67" s="211">
        <v>0</v>
      </c>
      <c r="E67" s="211">
        <f t="shared" si="1"/>
        <v>1510720.16</v>
      </c>
      <c r="F67" s="211">
        <v>1212749.1799999988</v>
      </c>
    </row>
    <row r="68" spans="1:6" x14ac:dyDescent="0.25">
      <c r="A68" s="262"/>
      <c r="B68" s="203" t="s">
        <v>19</v>
      </c>
      <c r="C68" s="202">
        <v>24873454.489999998</v>
      </c>
      <c r="D68" s="202">
        <v>12616.39</v>
      </c>
      <c r="E68" s="202">
        <f t="shared" si="1"/>
        <v>24886070.879999999</v>
      </c>
      <c r="F68" s="202">
        <v>18975335.539999995</v>
      </c>
    </row>
    <row r="69" spans="1:6" x14ac:dyDescent="0.25">
      <c r="A69" s="262"/>
      <c r="B69" s="203" t="s">
        <v>225</v>
      </c>
      <c r="C69" s="238">
        <v>1978.9</v>
      </c>
      <c r="D69" s="238">
        <v>0</v>
      </c>
      <c r="E69" s="238">
        <f t="shared" si="1"/>
        <v>1978.9</v>
      </c>
      <c r="F69" s="238">
        <v>2049.1000000000581</v>
      </c>
    </row>
    <row r="70" spans="1:6" x14ac:dyDescent="0.25">
      <c r="A70" s="262"/>
      <c r="B70" s="203" t="s">
        <v>223</v>
      </c>
      <c r="C70" s="192">
        <v>0</v>
      </c>
      <c r="D70" s="192">
        <v>0</v>
      </c>
      <c r="E70" s="192">
        <f t="shared" si="1"/>
        <v>0</v>
      </c>
      <c r="F70" s="192">
        <v>367050.3</v>
      </c>
    </row>
    <row r="71" spans="1:6" x14ac:dyDescent="0.25">
      <c r="A71" s="262"/>
      <c r="B71" s="203" t="s">
        <v>226</v>
      </c>
      <c r="C71" s="202">
        <v>0</v>
      </c>
      <c r="D71" s="202">
        <v>0</v>
      </c>
      <c r="E71" s="202">
        <f t="shared" si="1"/>
        <v>0</v>
      </c>
      <c r="F71" s="202">
        <v>0</v>
      </c>
    </row>
    <row r="72" spans="1:6" x14ac:dyDescent="0.25">
      <c r="A72" s="262"/>
      <c r="B72" s="203" t="s">
        <v>70</v>
      </c>
      <c r="C72" s="238">
        <v>1001026038.1799999</v>
      </c>
      <c r="D72" s="238">
        <v>0</v>
      </c>
      <c r="E72" s="239" t="s">
        <v>27</v>
      </c>
      <c r="F72" s="239" t="s">
        <v>27</v>
      </c>
    </row>
    <row r="73" spans="1:6" s="233" customFormat="1" ht="20.149999999999999" customHeight="1" x14ac:dyDescent="0.25">
      <c r="A73" s="263">
        <v>45</v>
      </c>
      <c r="B73" s="214" t="s">
        <v>74</v>
      </c>
      <c r="C73" s="211">
        <v>1025901471.5700001</v>
      </c>
      <c r="D73" s="211">
        <v>12616.39</v>
      </c>
      <c r="E73" s="211">
        <f>C73+D73-C72</f>
        <v>24888049.780000091</v>
      </c>
      <c r="F73" s="211">
        <v>19344434.939999953</v>
      </c>
    </row>
    <row r="74" spans="1:6" x14ac:dyDescent="0.25">
      <c r="A74" s="254"/>
      <c r="B74" s="240" t="s">
        <v>227</v>
      </c>
      <c r="C74" s="202">
        <v>0</v>
      </c>
      <c r="D74" s="202">
        <v>34553.94</v>
      </c>
      <c r="E74" s="202">
        <f t="shared" si="1"/>
        <v>34553.94</v>
      </c>
      <c r="F74" s="202">
        <v>57761.16</v>
      </c>
    </row>
    <row r="75" spans="1:6" x14ac:dyDescent="0.25">
      <c r="A75" s="254"/>
      <c r="B75" s="226" t="s">
        <v>241</v>
      </c>
      <c r="C75" s="202">
        <v>22568730.18</v>
      </c>
      <c r="D75" s="202">
        <v>0</v>
      </c>
      <c r="E75" s="202">
        <f t="shared" si="1"/>
        <v>22568730.18</v>
      </c>
      <c r="F75" s="202">
        <v>17194020.309999999</v>
      </c>
    </row>
    <row r="76" spans="1:6" x14ac:dyDescent="0.25">
      <c r="A76" s="265"/>
      <c r="B76" s="226" t="s">
        <v>228</v>
      </c>
      <c r="C76" s="238">
        <v>0</v>
      </c>
      <c r="D76" s="238">
        <v>0</v>
      </c>
      <c r="E76" s="238">
        <f t="shared" si="1"/>
        <v>0</v>
      </c>
      <c r="F76" s="238">
        <v>0</v>
      </c>
    </row>
    <row r="77" spans="1:6" s="233" customFormat="1" ht="20.149999999999999" customHeight="1" x14ac:dyDescent="0.25">
      <c r="A77" s="263">
        <v>46</v>
      </c>
      <c r="B77" s="214" t="s">
        <v>36</v>
      </c>
      <c r="C77" s="211">
        <v>22568730.18</v>
      </c>
      <c r="D77" s="211">
        <v>34553.94</v>
      </c>
      <c r="E77" s="211">
        <f t="shared" si="1"/>
        <v>22603284.120000001</v>
      </c>
      <c r="F77" s="211">
        <v>17251781.469999999</v>
      </c>
    </row>
    <row r="78" spans="1:6" x14ac:dyDescent="0.25">
      <c r="A78" s="254"/>
      <c r="B78" s="240" t="s">
        <v>90</v>
      </c>
      <c r="C78" s="202">
        <v>0</v>
      </c>
      <c r="D78" s="202">
        <v>3806159.1</v>
      </c>
      <c r="E78" s="202">
        <f t="shared" si="1"/>
        <v>3806159.1</v>
      </c>
      <c r="F78" s="202">
        <v>3483215.9699999997</v>
      </c>
    </row>
    <row r="79" spans="1:6" x14ac:dyDescent="0.25">
      <c r="A79" s="265"/>
      <c r="B79" s="242" t="s">
        <v>229</v>
      </c>
      <c r="C79" s="202">
        <v>8681.75</v>
      </c>
      <c r="D79" s="202">
        <v>151774.69</v>
      </c>
      <c r="E79" s="202">
        <f t="shared" si="1"/>
        <v>160456.44</v>
      </c>
      <c r="F79" s="202">
        <v>229501.0999999996</v>
      </c>
    </row>
    <row r="80" spans="1:6" s="233" customFormat="1" ht="20.149999999999999" customHeight="1" x14ac:dyDescent="0.25">
      <c r="A80" s="263">
        <v>47</v>
      </c>
      <c r="B80" s="214" t="s">
        <v>230</v>
      </c>
      <c r="C80" s="211">
        <v>8681.75</v>
      </c>
      <c r="D80" s="211">
        <v>3957933.79</v>
      </c>
      <c r="E80" s="211">
        <f t="shared" si="1"/>
        <v>3966615.54</v>
      </c>
      <c r="F80" s="211">
        <v>3712717.0699999994</v>
      </c>
    </row>
    <row r="81" spans="1:6" x14ac:dyDescent="0.25">
      <c r="A81" s="265"/>
      <c r="B81" s="203" t="s">
        <v>231</v>
      </c>
      <c r="C81" s="202">
        <v>138159.01999999999</v>
      </c>
      <c r="D81" s="202">
        <v>3897663.69</v>
      </c>
      <c r="E81" s="202">
        <f t="shared" si="1"/>
        <v>4035822.71</v>
      </c>
      <c r="F81" s="202">
        <v>6857326.4800000004</v>
      </c>
    </row>
    <row r="82" spans="1:6" x14ac:dyDescent="0.25">
      <c r="A82" s="262"/>
      <c r="B82" s="203" t="s">
        <v>200</v>
      </c>
      <c r="C82" s="202">
        <v>1020</v>
      </c>
      <c r="D82" s="202">
        <v>386266.4</v>
      </c>
      <c r="E82" s="202">
        <f t="shared" si="1"/>
        <v>387286.4</v>
      </c>
      <c r="F82" s="202">
        <v>263834.33</v>
      </c>
    </row>
    <row r="83" spans="1:6" x14ac:dyDescent="0.25">
      <c r="A83" s="262"/>
      <c r="B83" s="203" t="s">
        <v>202</v>
      </c>
      <c r="C83" s="202">
        <v>72349.37</v>
      </c>
      <c r="D83" s="202">
        <v>0</v>
      </c>
      <c r="E83" s="202">
        <f t="shared" si="1"/>
        <v>72349.37</v>
      </c>
      <c r="F83" s="202">
        <v>138848.81</v>
      </c>
    </row>
    <row r="84" spans="1:6" x14ac:dyDescent="0.25">
      <c r="A84" s="262"/>
      <c r="B84" s="203" t="s">
        <v>219</v>
      </c>
      <c r="C84" s="202">
        <v>124089.74</v>
      </c>
      <c r="D84" s="202">
        <v>1.99487715235591E-9</v>
      </c>
      <c r="E84" s="202">
        <f t="shared" si="1"/>
        <v>124089.740000002</v>
      </c>
      <c r="F84" s="202">
        <v>36010.830000001995</v>
      </c>
    </row>
    <row r="85" spans="1:6" s="233" customFormat="1" ht="20.149999999999999" customHeight="1" x14ac:dyDescent="0.25">
      <c r="A85" s="263">
        <v>48</v>
      </c>
      <c r="B85" s="214" t="s">
        <v>48</v>
      </c>
      <c r="C85" s="211">
        <v>335618.13</v>
      </c>
      <c r="D85" s="211">
        <v>4283930.09</v>
      </c>
      <c r="E85" s="211">
        <f t="shared" si="1"/>
        <v>4619548.22</v>
      </c>
      <c r="F85" s="211">
        <v>7296020.450000002</v>
      </c>
    </row>
    <row r="86" spans="1:6" s="233" customFormat="1" ht="20.149999999999999" customHeight="1" x14ac:dyDescent="0.25">
      <c r="A86" s="264">
        <v>4</v>
      </c>
      <c r="B86" s="235" t="s">
        <v>50</v>
      </c>
      <c r="C86" s="236">
        <v>1050325221.79</v>
      </c>
      <c r="D86" s="236">
        <v>8289034.21</v>
      </c>
      <c r="E86" s="236">
        <f>C86+D86-C72</f>
        <v>57588217.820000052</v>
      </c>
      <c r="F86" s="236">
        <v>48817703.109999955</v>
      </c>
    </row>
    <row r="87" spans="1:6" x14ac:dyDescent="0.25">
      <c r="A87" s="262"/>
      <c r="B87" s="203" t="s">
        <v>83</v>
      </c>
      <c r="C87" s="192">
        <v>0</v>
      </c>
      <c r="D87" s="192">
        <v>0</v>
      </c>
      <c r="E87" s="192">
        <f t="shared" si="1"/>
        <v>0</v>
      </c>
      <c r="F87" s="192">
        <v>0</v>
      </c>
    </row>
    <row r="88" spans="1:6" s="233" customFormat="1" ht="20.149999999999999" customHeight="1" x14ac:dyDescent="0.25">
      <c r="A88" s="264">
        <v>5</v>
      </c>
      <c r="B88" s="235" t="s">
        <v>59</v>
      </c>
      <c r="C88" s="236">
        <v>0</v>
      </c>
      <c r="D88" s="236">
        <v>0</v>
      </c>
      <c r="E88" s="236">
        <f t="shared" si="1"/>
        <v>0</v>
      </c>
      <c r="F88" s="236">
        <v>0</v>
      </c>
    </row>
    <row r="89" spans="1:6" s="233" customFormat="1" ht="30" customHeight="1" x14ac:dyDescent="0.25">
      <c r="A89" s="264"/>
      <c r="B89" s="235" t="s">
        <v>84</v>
      </c>
      <c r="C89" s="236">
        <v>2195549269.6900001</v>
      </c>
      <c r="D89" s="236">
        <v>26255779114.27</v>
      </c>
      <c r="E89" s="236">
        <f>C89+D89-C72</f>
        <v>27450302345.779999</v>
      </c>
      <c r="F89" s="236">
        <v>24586768350.049999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F84"/>
  <sheetViews>
    <sheetView showGridLines="0" zoomScaleNormal="100" workbookViewId="0">
      <selection activeCell="A53" sqref="A53:F53"/>
    </sheetView>
  </sheetViews>
  <sheetFormatPr defaultColWidth="11.453125" defaultRowHeight="12.5" x14ac:dyDescent="0.25"/>
  <cols>
    <col min="1" max="1" width="3.1796875" customWidth="1"/>
    <col min="2" max="2" width="33.81640625" customWidth="1"/>
    <col min="3" max="6" width="14.7265625" customWidth="1"/>
  </cols>
  <sheetData>
    <row r="1" spans="1:6" ht="13" customHeight="1" x14ac:dyDescent="0.25">
      <c r="A1" s="23" t="s">
        <v>120</v>
      </c>
    </row>
    <row r="2" spans="1:6" ht="11.15" customHeight="1" x14ac:dyDescent="0.25">
      <c r="A2" s="25" t="s">
        <v>121</v>
      </c>
    </row>
    <row r="3" spans="1:6" ht="11.15" customHeight="1" x14ac:dyDescent="0.25">
      <c r="A3" s="25" t="s">
        <v>122</v>
      </c>
    </row>
    <row r="4" spans="1:6" ht="11.15" customHeight="1" x14ac:dyDescent="0.25">
      <c r="A4" s="25" t="s">
        <v>232</v>
      </c>
    </row>
    <row r="5" spans="1:6" ht="11.15" customHeight="1" x14ac:dyDescent="0.25">
      <c r="A5" s="25" t="s">
        <v>124</v>
      </c>
    </row>
    <row r="6" spans="1:6" ht="11.15" customHeight="1" x14ac:dyDescent="0.25">
      <c r="A6" s="26" t="s">
        <v>123</v>
      </c>
    </row>
    <row r="7" spans="1:6" ht="11.15" customHeight="1" x14ac:dyDescent="0.25">
      <c r="A7" s="27"/>
    </row>
    <row r="8" spans="1:6" ht="20.149999999999999" customHeight="1" x14ac:dyDescent="0.25">
      <c r="A8" s="164"/>
      <c r="B8" s="165" t="s">
        <v>0</v>
      </c>
      <c r="C8" s="166" t="s">
        <v>134</v>
      </c>
      <c r="D8" s="166" t="s">
        <v>5</v>
      </c>
      <c r="E8" s="166">
        <v>2014</v>
      </c>
      <c r="F8" s="166">
        <v>2013</v>
      </c>
    </row>
    <row r="9" spans="1:6" ht="12" customHeight="1" x14ac:dyDescent="0.25">
      <c r="A9" s="117"/>
      <c r="B9" s="45" t="s">
        <v>156</v>
      </c>
      <c r="C9" s="90">
        <v>0</v>
      </c>
      <c r="D9" s="90">
        <v>31922883.649999999</v>
      </c>
      <c r="E9" s="90">
        <v>31922883.649999999</v>
      </c>
      <c r="F9" s="82">
        <v>31923413.829999998</v>
      </c>
    </row>
    <row r="10" spans="1:6" ht="12" customHeight="1" x14ac:dyDescent="0.25">
      <c r="A10" s="117"/>
      <c r="B10" s="45" t="s">
        <v>157</v>
      </c>
      <c r="C10" s="90">
        <v>0</v>
      </c>
      <c r="D10" s="90">
        <v>331960468.68000001</v>
      </c>
      <c r="E10" s="90">
        <v>331960468.68000001</v>
      </c>
      <c r="F10" s="82">
        <v>306629883.25</v>
      </c>
    </row>
    <row r="11" spans="1:6" ht="12" customHeight="1" x14ac:dyDescent="0.25">
      <c r="A11" s="117"/>
      <c r="B11" s="118" t="s">
        <v>158</v>
      </c>
      <c r="C11" s="119">
        <v>0</v>
      </c>
      <c r="D11" s="119">
        <v>649233.94999999995</v>
      </c>
      <c r="E11" s="119">
        <v>649233.94999999995</v>
      </c>
      <c r="F11" s="82">
        <v>649233.94999999995</v>
      </c>
    </row>
    <row r="12" spans="1:6" ht="12" customHeight="1" x14ac:dyDescent="0.25">
      <c r="A12" s="117"/>
      <c r="B12" s="45" t="s">
        <v>10</v>
      </c>
      <c r="C12" s="90">
        <v>0</v>
      </c>
      <c r="D12" s="90">
        <v>0</v>
      </c>
      <c r="E12" s="90">
        <v>0</v>
      </c>
      <c r="F12" s="82">
        <v>0</v>
      </c>
    </row>
    <row r="13" spans="1:6" ht="12" customHeight="1" x14ac:dyDescent="0.25">
      <c r="A13" s="117"/>
      <c r="B13" s="45" t="s">
        <v>159</v>
      </c>
      <c r="C13" s="90">
        <v>0</v>
      </c>
      <c r="D13" s="90">
        <v>-116801395.47</v>
      </c>
      <c r="E13" s="90">
        <v>-116801395.47</v>
      </c>
      <c r="F13" s="82">
        <v>-111355071.47</v>
      </c>
    </row>
    <row r="14" spans="1:6" ht="12" customHeight="1" x14ac:dyDescent="0.25">
      <c r="A14" s="117"/>
      <c r="B14" s="118" t="s">
        <v>160</v>
      </c>
      <c r="C14" s="119">
        <v>0</v>
      </c>
      <c r="D14" s="119">
        <v>-647852.25</v>
      </c>
      <c r="E14" s="119">
        <v>-647852.25</v>
      </c>
      <c r="F14" s="82">
        <v>-611760.85</v>
      </c>
    </row>
    <row r="15" spans="1:6" ht="20.149999999999999" customHeight="1" x14ac:dyDescent="0.25">
      <c r="A15" s="120" t="s">
        <v>13</v>
      </c>
      <c r="B15" s="57" t="s">
        <v>14</v>
      </c>
      <c r="C15" s="92">
        <v>0</v>
      </c>
      <c r="D15" s="92">
        <v>247083338.55999997</v>
      </c>
      <c r="E15" s="92">
        <v>247083338.55999997</v>
      </c>
      <c r="F15" s="92">
        <v>227235698.70999998</v>
      </c>
    </row>
    <row r="16" spans="1:6" ht="20.149999999999999" customHeight="1" x14ac:dyDescent="0.25">
      <c r="A16" s="120" t="s">
        <v>15</v>
      </c>
      <c r="B16" s="57" t="s">
        <v>16</v>
      </c>
      <c r="C16" s="92">
        <v>0</v>
      </c>
      <c r="D16" s="92">
        <v>285849373.56</v>
      </c>
      <c r="E16" s="92">
        <v>285849373.56</v>
      </c>
      <c r="F16" s="47">
        <v>328702605.25</v>
      </c>
    </row>
    <row r="17" spans="1:6" ht="20.149999999999999" customHeight="1" x14ac:dyDescent="0.25">
      <c r="A17" s="121" t="s">
        <v>17</v>
      </c>
      <c r="B17" s="75" t="s">
        <v>18</v>
      </c>
      <c r="C17" s="93">
        <v>0</v>
      </c>
      <c r="D17" s="93">
        <v>532932712.12</v>
      </c>
      <c r="E17" s="93">
        <v>532932712.12</v>
      </c>
      <c r="F17" s="93">
        <v>555938303.96000004</v>
      </c>
    </row>
    <row r="18" spans="1:6" ht="12" customHeight="1" x14ac:dyDescent="0.25">
      <c r="A18" s="117"/>
      <c r="B18" s="45" t="s">
        <v>161</v>
      </c>
      <c r="C18" s="90">
        <v>0</v>
      </c>
      <c r="D18" s="90">
        <v>0</v>
      </c>
      <c r="E18" s="90">
        <v>0</v>
      </c>
      <c r="F18" s="82">
        <v>0</v>
      </c>
    </row>
    <row r="19" spans="1:6" ht="12" customHeight="1" x14ac:dyDescent="0.25">
      <c r="A19" s="117"/>
      <c r="B19" s="45" t="s">
        <v>162</v>
      </c>
      <c r="C19" s="122">
        <v>1766888.01</v>
      </c>
      <c r="D19" s="122">
        <v>0</v>
      </c>
      <c r="E19" s="123">
        <v>1766888.01</v>
      </c>
      <c r="F19" s="124">
        <v>1474697.38</v>
      </c>
    </row>
    <row r="20" spans="1:6" ht="20.149999999999999" customHeight="1" x14ac:dyDescent="0.25">
      <c r="A20" s="120" t="s">
        <v>13</v>
      </c>
      <c r="B20" s="57" t="s">
        <v>207</v>
      </c>
      <c r="C20" s="92">
        <v>1766888.01</v>
      </c>
      <c r="D20" s="92">
        <v>0</v>
      </c>
      <c r="E20" s="92">
        <v>1766888.01</v>
      </c>
      <c r="F20" s="92">
        <v>1474697.38</v>
      </c>
    </row>
    <row r="21" spans="1:6" ht="12" customHeight="1" x14ac:dyDescent="0.25">
      <c r="A21" s="125"/>
      <c r="B21" s="43" t="s">
        <v>164</v>
      </c>
      <c r="C21" s="123">
        <v>12262.92</v>
      </c>
      <c r="D21" s="123">
        <v>2656753.2599999998</v>
      </c>
      <c r="E21" s="123">
        <v>2669016.1799999997</v>
      </c>
      <c r="F21" s="124">
        <v>2551224.1300000004</v>
      </c>
    </row>
    <row r="22" spans="1:6" ht="12" customHeight="1" x14ac:dyDescent="0.25">
      <c r="A22" s="125"/>
      <c r="B22" s="43" t="s">
        <v>208</v>
      </c>
      <c r="C22" s="123">
        <v>69397.37</v>
      </c>
      <c r="D22" s="123">
        <v>0</v>
      </c>
      <c r="E22" s="123">
        <v>69397.37</v>
      </c>
      <c r="F22" s="124">
        <v>301523.03999999998</v>
      </c>
    </row>
    <row r="23" spans="1:6" ht="12" customHeight="1" x14ac:dyDescent="0.25">
      <c r="A23" s="1"/>
      <c r="B23" s="81" t="s">
        <v>209</v>
      </c>
      <c r="C23" s="124">
        <v>507709113.43000001</v>
      </c>
      <c r="D23" s="124"/>
      <c r="E23" s="126">
        <v>507709113.43000001</v>
      </c>
      <c r="F23" s="126">
        <v>509047424.52000004</v>
      </c>
    </row>
    <row r="24" spans="1:6" ht="12" customHeight="1" x14ac:dyDescent="0.25">
      <c r="A24" s="125"/>
      <c r="B24" s="127" t="s">
        <v>210</v>
      </c>
      <c r="C24" s="123">
        <v>0</v>
      </c>
      <c r="D24" s="123">
        <v>557491824.36000001</v>
      </c>
      <c r="E24" s="128" t="s">
        <v>211</v>
      </c>
      <c r="F24" s="129" t="s">
        <v>211</v>
      </c>
    </row>
    <row r="25" spans="1:6" ht="12" customHeight="1" x14ac:dyDescent="0.25">
      <c r="A25" s="130"/>
      <c r="B25" s="45" t="s">
        <v>212</v>
      </c>
      <c r="C25" s="123">
        <v>230583.73</v>
      </c>
      <c r="D25" s="123">
        <v>17542.53</v>
      </c>
      <c r="E25" s="123">
        <v>248126.26</v>
      </c>
      <c r="F25" s="124">
        <v>87906.3</v>
      </c>
    </row>
    <row r="26" spans="1:6" ht="20.149999999999999" customHeight="1" x14ac:dyDescent="0.25">
      <c r="A26" s="131" t="s">
        <v>15</v>
      </c>
      <c r="B26" s="132" t="s">
        <v>26</v>
      </c>
      <c r="C26" s="133">
        <v>508021357.45000005</v>
      </c>
      <c r="D26" s="133">
        <v>560166120.14999998</v>
      </c>
      <c r="E26" s="133">
        <v>510695653.24000001</v>
      </c>
      <c r="F26" s="133">
        <v>511988077.99000007</v>
      </c>
    </row>
    <row r="27" spans="1:6" ht="12" customHeight="1" x14ac:dyDescent="0.25">
      <c r="A27" s="125"/>
      <c r="B27" s="81" t="s">
        <v>213</v>
      </c>
      <c r="C27" s="124">
        <v>0</v>
      </c>
      <c r="D27" s="124">
        <v>0</v>
      </c>
      <c r="E27" s="126">
        <v>0</v>
      </c>
      <c r="F27" s="126">
        <v>308</v>
      </c>
    </row>
    <row r="28" spans="1:6" ht="12" customHeight="1" x14ac:dyDescent="0.25">
      <c r="A28" s="125"/>
      <c r="B28" s="81" t="s">
        <v>103</v>
      </c>
      <c r="C28" s="124">
        <v>0</v>
      </c>
      <c r="D28" s="124">
        <v>242233.66000000003</v>
      </c>
      <c r="E28" s="126">
        <v>242233.66000000003</v>
      </c>
      <c r="F28" s="126">
        <v>549304.14</v>
      </c>
    </row>
    <row r="29" spans="1:6" ht="12" customHeight="1" x14ac:dyDescent="0.25">
      <c r="A29" s="44"/>
      <c r="B29" s="81" t="s">
        <v>214</v>
      </c>
      <c r="C29" s="124">
        <v>0</v>
      </c>
      <c r="D29" s="124">
        <v>7972130.04</v>
      </c>
      <c r="E29" s="126">
        <v>7972130.04</v>
      </c>
      <c r="F29" s="126">
        <v>9041755.6600000001</v>
      </c>
    </row>
    <row r="30" spans="1:6" ht="12" customHeight="1" x14ac:dyDescent="0.25">
      <c r="A30" s="44"/>
      <c r="B30" s="81" t="s">
        <v>215</v>
      </c>
      <c r="C30" s="124">
        <v>1962.9</v>
      </c>
      <c r="D30" s="124">
        <v>26137.77</v>
      </c>
      <c r="E30" s="126">
        <v>28100.670000000002</v>
      </c>
      <c r="F30" s="126">
        <v>24364.969999999998</v>
      </c>
    </row>
    <row r="31" spans="1:6" ht="20.149999999999999" customHeight="1" x14ac:dyDescent="0.25">
      <c r="A31" s="134" t="s">
        <v>24</v>
      </c>
      <c r="B31" s="135" t="s">
        <v>216</v>
      </c>
      <c r="C31" s="136">
        <v>1962.9</v>
      </c>
      <c r="D31" s="136">
        <v>8240501.4699999997</v>
      </c>
      <c r="E31" s="136">
        <v>8242464.3700000001</v>
      </c>
      <c r="F31" s="136">
        <v>9615732.7700000014</v>
      </c>
    </row>
    <row r="32" spans="1:6" ht="12" customHeight="1" x14ac:dyDescent="0.25">
      <c r="A32" s="125"/>
      <c r="B32" s="45" t="s">
        <v>168</v>
      </c>
      <c r="C32" s="123">
        <v>16074509.310000001</v>
      </c>
      <c r="D32" s="123">
        <v>0</v>
      </c>
      <c r="E32" s="123">
        <v>16074509.310000001</v>
      </c>
      <c r="F32" s="124">
        <v>16909423.809999999</v>
      </c>
    </row>
    <row r="33" spans="1:6" ht="12" customHeight="1" x14ac:dyDescent="0.25">
      <c r="A33" s="137"/>
      <c r="B33" s="73" t="s">
        <v>169</v>
      </c>
      <c r="C33" s="123">
        <v>137562.16</v>
      </c>
      <c r="D33" s="123">
        <v>0</v>
      </c>
      <c r="E33" s="123">
        <v>137562.16</v>
      </c>
      <c r="F33" s="138">
        <v>269554.96000000002</v>
      </c>
    </row>
    <row r="34" spans="1:6" ht="20.149999999999999" customHeight="1" x14ac:dyDescent="0.25">
      <c r="A34" s="139" t="s">
        <v>25</v>
      </c>
      <c r="B34" s="135" t="s">
        <v>217</v>
      </c>
      <c r="C34" s="133">
        <v>16212071.470000001</v>
      </c>
      <c r="D34" s="133">
        <v>0</v>
      </c>
      <c r="E34" s="133">
        <v>16212071.470000001</v>
      </c>
      <c r="F34" s="133">
        <v>17178978.77</v>
      </c>
    </row>
    <row r="35" spans="1:6" ht="20.149999999999999" customHeight="1" x14ac:dyDescent="0.25">
      <c r="A35" s="120" t="s">
        <v>35</v>
      </c>
      <c r="B35" s="57" t="s">
        <v>218</v>
      </c>
      <c r="C35" s="140">
        <v>0</v>
      </c>
      <c r="D35" s="140">
        <v>996662.39</v>
      </c>
      <c r="E35" s="140">
        <v>996662.39</v>
      </c>
      <c r="F35" s="136">
        <v>528537.94999999995</v>
      </c>
    </row>
    <row r="36" spans="1:6" ht="12" customHeight="1" x14ac:dyDescent="0.25">
      <c r="A36" s="130"/>
      <c r="B36" s="127" t="s">
        <v>175</v>
      </c>
      <c r="C36" s="123">
        <v>1841623.35</v>
      </c>
      <c r="D36" s="123">
        <v>3246.47</v>
      </c>
      <c r="E36" s="123">
        <v>1844869.82</v>
      </c>
      <c r="F36" s="141">
        <v>1856889.73</v>
      </c>
    </row>
    <row r="37" spans="1:6" ht="12" customHeight="1" x14ac:dyDescent="0.25">
      <c r="A37" s="130"/>
      <c r="B37" s="127" t="s">
        <v>176</v>
      </c>
      <c r="C37" s="123">
        <v>267721741.38999999</v>
      </c>
      <c r="D37" s="123">
        <v>0</v>
      </c>
      <c r="E37" s="123">
        <v>267721741.38999999</v>
      </c>
      <c r="F37" s="141">
        <v>257884673.75999999</v>
      </c>
    </row>
    <row r="38" spans="1:6" ht="12" customHeight="1" x14ac:dyDescent="0.25">
      <c r="A38" s="117"/>
      <c r="B38" s="118" t="s">
        <v>177</v>
      </c>
      <c r="C38" s="123">
        <v>443546484.00999999</v>
      </c>
      <c r="D38" s="123">
        <v>13115429.199999999</v>
      </c>
      <c r="E38" s="123">
        <v>456661913.20999998</v>
      </c>
      <c r="F38" s="123">
        <v>436386741.14999998</v>
      </c>
    </row>
    <row r="39" spans="1:6" ht="12" customHeight="1" x14ac:dyDescent="0.25">
      <c r="A39" s="117"/>
      <c r="B39" s="118" t="s">
        <v>178</v>
      </c>
      <c r="C39" s="123">
        <v>0</v>
      </c>
      <c r="D39" s="123">
        <v>120133.92</v>
      </c>
      <c r="E39" s="123">
        <v>120133.92</v>
      </c>
      <c r="F39" s="124">
        <v>24589.1</v>
      </c>
    </row>
    <row r="40" spans="1:6" ht="12" customHeight="1" x14ac:dyDescent="0.25">
      <c r="A40" s="117"/>
      <c r="B40" s="118" t="s">
        <v>219</v>
      </c>
      <c r="C40" s="123">
        <v>125.43</v>
      </c>
      <c r="D40" s="123">
        <v>22621</v>
      </c>
      <c r="E40" s="123">
        <v>22746.43</v>
      </c>
      <c r="F40" s="124">
        <v>95341.84</v>
      </c>
    </row>
    <row r="41" spans="1:6" ht="20.149999999999999" customHeight="1" x14ac:dyDescent="0.25">
      <c r="A41" s="139" t="s">
        <v>37</v>
      </c>
      <c r="B41" s="142" t="s">
        <v>48</v>
      </c>
      <c r="C41" s="133">
        <v>713109974.17999995</v>
      </c>
      <c r="D41" s="133">
        <v>13261430.59</v>
      </c>
      <c r="E41" s="133">
        <v>726371404.76999986</v>
      </c>
      <c r="F41" s="133">
        <v>696248235.58000004</v>
      </c>
    </row>
    <row r="42" spans="1:6" ht="20.149999999999999" customHeight="1" x14ac:dyDescent="0.25">
      <c r="A42" s="143" t="s">
        <v>49</v>
      </c>
      <c r="B42" s="144" t="s">
        <v>50</v>
      </c>
      <c r="C42" s="145">
        <v>1239112254.01</v>
      </c>
      <c r="D42" s="145">
        <v>582664714.60000002</v>
      </c>
      <c r="E42" s="145">
        <v>1264285144.25</v>
      </c>
      <c r="F42" s="145">
        <v>1237034260.4400001</v>
      </c>
    </row>
    <row r="43" spans="1:6" ht="12" customHeight="1" x14ac:dyDescent="0.25">
      <c r="A43" s="117"/>
      <c r="B43" s="118" t="s">
        <v>220</v>
      </c>
      <c r="C43" s="119">
        <v>0</v>
      </c>
      <c r="D43" s="119">
        <v>13486080937.709999</v>
      </c>
      <c r="E43" s="119">
        <v>13486080937.709999</v>
      </c>
      <c r="F43" s="82">
        <v>11750911597.629999</v>
      </c>
    </row>
    <row r="44" spans="1:6" ht="12" customHeight="1" x14ac:dyDescent="0.25">
      <c r="A44" s="146"/>
      <c r="B44" s="118" t="s">
        <v>221</v>
      </c>
      <c r="C44" s="119">
        <v>0</v>
      </c>
      <c r="D44" s="119">
        <v>4797.3999999999996</v>
      </c>
      <c r="E44" s="119">
        <v>4797.3999999999996</v>
      </c>
      <c r="F44" s="82">
        <v>7043.08</v>
      </c>
    </row>
    <row r="45" spans="1:6" ht="12" customHeight="1" x14ac:dyDescent="0.25">
      <c r="A45" s="147"/>
      <c r="B45" s="148" t="s">
        <v>182</v>
      </c>
      <c r="C45" s="119">
        <v>3518600.2800000003</v>
      </c>
      <c r="D45" s="119">
        <v>4217510.76</v>
      </c>
      <c r="E45" s="119">
        <v>7736111.04</v>
      </c>
      <c r="F45" s="94">
        <v>11880897.640000001</v>
      </c>
    </row>
    <row r="46" spans="1:6" ht="12" customHeight="1" x14ac:dyDescent="0.25">
      <c r="A46" s="147"/>
      <c r="B46" s="148" t="s">
        <v>183</v>
      </c>
      <c r="C46" s="119">
        <v>289000000</v>
      </c>
      <c r="D46" s="119">
        <v>326000000</v>
      </c>
      <c r="E46" s="119">
        <v>615000000</v>
      </c>
      <c r="F46" s="94">
        <v>478500000</v>
      </c>
    </row>
    <row r="47" spans="1:6" ht="12" customHeight="1" x14ac:dyDescent="0.25">
      <c r="A47" s="147"/>
      <c r="B47" s="148" t="s">
        <v>55</v>
      </c>
      <c r="C47" s="119">
        <v>0</v>
      </c>
      <c r="D47" s="119">
        <v>0</v>
      </c>
      <c r="E47" s="119">
        <v>0</v>
      </c>
      <c r="F47" s="94">
        <v>0</v>
      </c>
    </row>
    <row r="48" spans="1:6" ht="12" customHeight="1" x14ac:dyDescent="0.25">
      <c r="A48" s="147"/>
      <c r="B48" s="148" t="s">
        <v>153</v>
      </c>
      <c r="C48" s="119">
        <v>0</v>
      </c>
      <c r="D48" s="119">
        <v>0</v>
      </c>
      <c r="E48" s="119">
        <v>0</v>
      </c>
      <c r="F48" s="94">
        <v>0</v>
      </c>
    </row>
    <row r="49" spans="1:6" ht="12" customHeight="1" x14ac:dyDescent="0.25">
      <c r="A49" s="147"/>
      <c r="B49" s="148" t="s">
        <v>57</v>
      </c>
      <c r="C49" s="119">
        <v>19268.05</v>
      </c>
      <c r="D49" s="119">
        <v>11866.67</v>
      </c>
      <c r="E49" s="119">
        <v>31134.720000000001</v>
      </c>
      <c r="F49" s="94">
        <v>55139.34</v>
      </c>
    </row>
    <row r="50" spans="1:6" ht="20.149999999999999" customHeight="1" x14ac:dyDescent="0.25">
      <c r="A50" s="149" t="s">
        <v>58</v>
      </c>
      <c r="B50" s="75" t="s">
        <v>59</v>
      </c>
      <c r="C50" s="93">
        <v>292537868.32999998</v>
      </c>
      <c r="D50" s="93">
        <v>13816315112.539999</v>
      </c>
      <c r="E50" s="93">
        <v>14108852980.869999</v>
      </c>
      <c r="F50" s="93">
        <v>12241354677.689999</v>
      </c>
    </row>
    <row r="51" spans="1:6" ht="30" customHeight="1" x14ac:dyDescent="0.25">
      <c r="A51" s="150"/>
      <c r="B51" s="75" t="s">
        <v>60</v>
      </c>
      <c r="C51" s="93">
        <v>1531650122.3399999</v>
      </c>
      <c r="D51" s="93">
        <v>14931912539.26</v>
      </c>
      <c r="E51" s="93">
        <v>15906070837.24</v>
      </c>
      <c r="F51" s="93">
        <v>14034327242.09</v>
      </c>
    </row>
    <row r="53" spans="1:6" ht="20.149999999999999" customHeight="1" x14ac:dyDescent="0.25">
      <c r="A53" s="172"/>
      <c r="B53" s="167" t="s">
        <v>61</v>
      </c>
      <c r="C53" s="170" t="s">
        <v>134</v>
      </c>
      <c r="D53" s="170" t="s">
        <v>5</v>
      </c>
      <c r="E53" s="170">
        <v>2014</v>
      </c>
      <c r="F53" s="170">
        <v>2013</v>
      </c>
    </row>
    <row r="54" spans="1:6" ht="12" customHeight="1" x14ac:dyDescent="0.25">
      <c r="A54" s="80"/>
      <c r="B54" s="81" t="s">
        <v>187</v>
      </c>
      <c r="C54" s="123">
        <v>687620017.90999997</v>
      </c>
      <c r="D54" s="123">
        <v>0</v>
      </c>
      <c r="E54" s="123">
        <v>687620017.90999997</v>
      </c>
      <c r="F54" s="124">
        <v>648467546.58000004</v>
      </c>
    </row>
    <row r="55" spans="1:6" ht="12" customHeight="1" x14ac:dyDescent="0.25">
      <c r="A55" s="80"/>
      <c r="B55" s="81" t="s">
        <v>63</v>
      </c>
      <c r="C55" s="151">
        <v>0</v>
      </c>
      <c r="D55" s="123">
        <v>0</v>
      </c>
      <c r="E55" s="123">
        <v>0</v>
      </c>
      <c r="F55" s="124">
        <v>0</v>
      </c>
    </row>
    <row r="56" spans="1:6" ht="12" customHeight="1" x14ac:dyDescent="0.25">
      <c r="A56" s="80"/>
      <c r="B56" s="81" t="s">
        <v>188</v>
      </c>
      <c r="C56" s="123">
        <v>0</v>
      </c>
      <c r="D56" s="123">
        <v>14926522555.85</v>
      </c>
      <c r="E56" s="123">
        <v>14926522555.85</v>
      </c>
      <c r="F56" s="124">
        <v>13105309095.559999</v>
      </c>
    </row>
    <row r="57" spans="1:6" ht="20.149999999999999" customHeight="1" x14ac:dyDescent="0.25">
      <c r="A57" s="152" t="s">
        <v>13</v>
      </c>
      <c r="B57" s="135" t="s">
        <v>65</v>
      </c>
      <c r="C57" s="153">
        <v>687620017.90999997</v>
      </c>
      <c r="D57" s="153">
        <v>14926522555.85</v>
      </c>
      <c r="E57" s="153">
        <v>15614142573.76</v>
      </c>
      <c r="F57" s="153">
        <v>13753776642.139999</v>
      </c>
    </row>
    <row r="58" spans="1:6" ht="20.149999999999999" customHeight="1" x14ac:dyDescent="0.25">
      <c r="A58" s="152" t="s">
        <v>15</v>
      </c>
      <c r="B58" s="135" t="s">
        <v>66</v>
      </c>
      <c r="C58" s="140">
        <v>0</v>
      </c>
      <c r="D58" s="140">
        <v>891228.19</v>
      </c>
      <c r="E58" s="140">
        <v>891228.19</v>
      </c>
      <c r="F58" s="136">
        <v>763222.75</v>
      </c>
    </row>
    <row r="59" spans="1:6" ht="20.149999999999999" customHeight="1" x14ac:dyDescent="0.25">
      <c r="A59" s="87" t="s">
        <v>17</v>
      </c>
      <c r="B59" s="88" t="s">
        <v>68</v>
      </c>
      <c r="C59" s="145">
        <v>687620017.90999997</v>
      </c>
      <c r="D59" s="145">
        <v>14927413784.040001</v>
      </c>
      <c r="E59" s="145">
        <v>15615033801.950001</v>
      </c>
      <c r="F59" s="145">
        <v>13754539864.889999</v>
      </c>
    </row>
    <row r="60" spans="1:6" ht="12" customHeight="1" x14ac:dyDescent="0.25">
      <c r="A60" s="80"/>
      <c r="B60" s="81" t="s">
        <v>190</v>
      </c>
      <c r="C60" s="123">
        <v>1989293.01</v>
      </c>
      <c r="D60" s="123">
        <v>0</v>
      </c>
      <c r="E60" s="123">
        <v>1989293.01</v>
      </c>
      <c r="F60" s="124">
        <v>1852365.82</v>
      </c>
    </row>
    <row r="61" spans="1:6" ht="12" customHeight="1" x14ac:dyDescent="0.25">
      <c r="A61" s="80"/>
      <c r="B61" s="81" t="s">
        <v>222</v>
      </c>
      <c r="C61" s="154">
        <v>0</v>
      </c>
      <c r="D61" s="154">
        <v>0</v>
      </c>
      <c r="E61" s="154">
        <v>0</v>
      </c>
      <c r="F61" s="82">
        <v>0</v>
      </c>
    </row>
    <row r="62" spans="1:6" ht="12" customHeight="1" x14ac:dyDescent="0.25">
      <c r="A62" s="80"/>
      <c r="B62" s="81" t="s">
        <v>223</v>
      </c>
      <c r="C62" s="119">
        <v>0</v>
      </c>
      <c r="D62" s="119">
        <v>0</v>
      </c>
      <c r="E62" s="119">
        <v>0</v>
      </c>
      <c r="F62" s="82">
        <v>0</v>
      </c>
    </row>
    <row r="63" spans="1:6" ht="20.149999999999999" customHeight="1" x14ac:dyDescent="0.25">
      <c r="A63" s="152" t="s">
        <v>13</v>
      </c>
      <c r="B63" s="135" t="s">
        <v>224</v>
      </c>
      <c r="C63" s="133">
        <v>1989293.01</v>
      </c>
      <c r="D63" s="133">
        <v>0</v>
      </c>
      <c r="E63" s="133">
        <v>1989293.01</v>
      </c>
      <c r="F63" s="133">
        <v>1852365.82</v>
      </c>
    </row>
    <row r="64" spans="1:6" ht="12" customHeight="1" x14ac:dyDescent="0.25">
      <c r="A64" s="80"/>
      <c r="B64" s="81" t="s">
        <v>19</v>
      </c>
      <c r="C64" s="123">
        <v>13250927.9</v>
      </c>
      <c r="D64" s="123">
        <v>42096.82</v>
      </c>
      <c r="E64" s="123">
        <v>13293024.720000001</v>
      </c>
      <c r="F64" s="124">
        <v>12715422.08</v>
      </c>
    </row>
    <row r="65" spans="1:6" ht="12" customHeight="1" x14ac:dyDescent="0.25">
      <c r="A65" s="80"/>
      <c r="B65" s="81" t="s">
        <v>225</v>
      </c>
      <c r="C65" s="155">
        <v>4037.15</v>
      </c>
      <c r="D65" s="155">
        <v>0</v>
      </c>
      <c r="E65" s="155">
        <v>4037.15</v>
      </c>
      <c r="F65" s="124">
        <v>3911.2</v>
      </c>
    </row>
    <row r="66" spans="1:6" ht="12" customHeight="1" x14ac:dyDescent="0.25">
      <c r="A66" s="80"/>
      <c r="B66" s="81" t="s">
        <v>223</v>
      </c>
      <c r="C66" s="119">
        <v>0</v>
      </c>
      <c r="D66" s="119">
        <v>0</v>
      </c>
      <c r="E66" s="119">
        <v>0</v>
      </c>
      <c r="F66" s="82">
        <v>0</v>
      </c>
    </row>
    <row r="67" spans="1:6" ht="12" customHeight="1" x14ac:dyDescent="0.25">
      <c r="A67" s="80"/>
      <c r="B67" s="81" t="s">
        <v>226</v>
      </c>
      <c r="C67" s="123">
        <v>271153720.87</v>
      </c>
      <c r="D67" s="123">
        <v>0</v>
      </c>
      <c r="E67" s="123">
        <v>271153720.87</v>
      </c>
      <c r="F67" s="124">
        <v>262156088.83000001</v>
      </c>
    </row>
    <row r="68" spans="1:6" ht="12" customHeight="1" x14ac:dyDescent="0.25">
      <c r="A68" s="80"/>
      <c r="B68" s="81" t="s">
        <v>70</v>
      </c>
      <c r="C68" s="155">
        <v>557491824.36000001</v>
      </c>
      <c r="D68" s="155">
        <v>0</v>
      </c>
      <c r="E68" s="156" t="s">
        <v>211</v>
      </c>
      <c r="F68" s="129" t="s">
        <v>211</v>
      </c>
    </row>
    <row r="69" spans="1:6" ht="20.149999999999999" customHeight="1" x14ac:dyDescent="0.25">
      <c r="A69" s="152" t="s">
        <v>15</v>
      </c>
      <c r="B69" s="135" t="s">
        <v>74</v>
      </c>
      <c r="C69" s="153">
        <v>841900510.27999997</v>
      </c>
      <c r="D69" s="153">
        <v>42096.82</v>
      </c>
      <c r="E69" s="153">
        <v>284450782.74000001</v>
      </c>
      <c r="F69" s="153">
        <v>274875422.11000001</v>
      </c>
    </row>
    <row r="70" spans="1:6" ht="12" customHeight="1" x14ac:dyDescent="0.25">
      <c r="A70" s="44"/>
      <c r="B70" s="157" t="s">
        <v>227</v>
      </c>
      <c r="C70" s="123">
        <v>0</v>
      </c>
      <c r="D70" s="123">
        <v>14184.51</v>
      </c>
      <c r="E70" s="123">
        <v>14184.51</v>
      </c>
      <c r="F70" s="123">
        <v>22221.69</v>
      </c>
    </row>
    <row r="71" spans="1:6" ht="12" customHeight="1" x14ac:dyDescent="0.25">
      <c r="A71" s="158"/>
      <c r="B71" s="148" t="s">
        <v>228</v>
      </c>
      <c r="C71" s="155">
        <v>0</v>
      </c>
      <c r="D71" s="155">
        <v>0</v>
      </c>
      <c r="E71" s="155">
        <v>0</v>
      </c>
      <c r="F71" s="155">
        <v>0</v>
      </c>
    </row>
    <row r="72" spans="1:6" ht="20.149999999999999" customHeight="1" x14ac:dyDescent="0.25">
      <c r="A72" s="152" t="s">
        <v>24</v>
      </c>
      <c r="B72" s="135" t="s">
        <v>36</v>
      </c>
      <c r="C72" s="153">
        <v>0</v>
      </c>
      <c r="D72" s="153">
        <v>14184.51</v>
      </c>
      <c r="E72" s="153">
        <v>14184.51</v>
      </c>
      <c r="F72" s="153">
        <v>22221.69</v>
      </c>
    </row>
    <row r="73" spans="1:6" ht="12" customHeight="1" x14ac:dyDescent="0.25">
      <c r="A73" s="44"/>
      <c r="B73" s="157" t="s">
        <v>90</v>
      </c>
      <c r="C73" s="123">
        <v>0</v>
      </c>
      <c r="D73" s="123">
        <v>1152122.53</v>
      </c>
      <c r="E73" s="123">
        <v>1152122.53</v>
      </c>
      <c r="F73" s="123">
        <v>430182.5</v>
      </c>
    </row>
    <row r="74" spans="1:6" ht="12" customHeight="1" x14ac:dyDescent="0.25">
      <c r="A74" s="158"/>
      <c r="B74" s="159" t="s">
        <v>229</v>
      </c>
      <c r="C74" s="123">
        <v>32832.86</v>
      </c>
      <c r="D74" s="123">
        <v>134127.07999999999</v>
      </c>
      <c r="E74" s="123">
        <v>166959.94</v>
      </c>
      <c r="F74" s="124">
        <v>171757.12</v>
      </c>
    </row>
    <row r="75" spans="1:6" ht="20.149999999999999" customHeight="1" x14ac:dyDescent="0.25">
      <c r="A75" s="134" t="s">
        <v>25</v>
      </c>
      <c r="B75" s="135" t="s">
        <v>230</v>
      </c>
      <c r="C75" s="160">
        <v>32832.86</v>
      </c>
      <c r="D75" s="160">
        <v>1286249.6100000001</v>
      </c>
      <c r="E75" s="160">
        <v>1319082.47</v>
      </c>
      <c r="F75" s="160">
        <v>601939.62</v>
      </c>
    </row>
    <row r="76" spans="1:6" ht="12" customHeight="1" x14ac:dyDescent="0.25">
      <c r="A76" s="158"/>
      <c r="B76" s="81" t="s">
        <v>231</v>
      </c>
      <c r="C76" s="123">
        <v>106630.27</v>
      </c>
      <c r="D76" s="123">
        <v>3068880.72</v>
      </c>
      <c r="E76" s="123">
        <v>3175510.99</v>
      </c>
      <c r="F76" s="124">
        <v>2201986.92</v>
      </c>
    </row>
    <row r="77" spans="1:6" ht="12" customHeight="1" x14ac:dyDescent="0.25">
      <c r="A77" s="80"/>
      <c r="B77" s="81" t="s">
        <v>200</v>
      </c>
      <c r="C77" s="123">
        <v>630</v>
      </c>
      <c r="D77" s="123">
        <v>18075.8</v>
      </c>
      <c r="E77" s="123">
        <v>18705.8</v>
      </c>
      <c r="F77" s="124">
        <v>231939.74</v>
      </c>
    </row>
    <row r="78" spans="1:6" ht="12" customHeight="1" x14ac:dyDescent="0.25">
      <c r="A78" s="80"/>
      <c r="B78" s="81" t="s">
        <v>202</v>
      </c>
      <c r="C78" s="123">
        <v>0</v>
      </c>
      <c r="D78" s="123">
        <v>0</v>
      </c>
      <c r="E78" s="123">
        <v>0</v>
      </c>
      <c r="F78" s="124">
        <v>0</v>
      </c>
    </row>
    <row r="79" spans="1:6" ht="12" customHeight="1" x14ac:dyDescent="0.25">
      <c r="A79" s="80"/>
      <c r="B79" s="81" t="s">
        <v>219</v>
      </c>
      <c r="C79" s="123">
        <v>308</v>
      </c>
      <c r="D79" s="123">
        <v>69267.759999999995</v>
      </c>
      <c r="E79" s="123">
        <v>69575.759999999995</v>
      </c>
      <c r="F79" s="124">
        <v>1501.3</v>
      </c>
    </row>
    <row r="80" spans="1:6" ht="20.149999999999999" customHeight="1" x14ac:dyDescent="0.25">
      <c r="A80" s="152" t="s">
        <v>35</v>
      </c>
      <c r="B80" s="135" t="s">
        <v>48</v>
      </c>
      <c r="C80" s="133">
        <v>107568.27</v>
      </c>
      <c r="D80" s="133">
        <v>3156224.28</v>
      </c>
      <c r="E80" s="133">
        <v>3263792.55</v>
      </c>
      <c r="F80" s="133">
        <v>2435427.96</v>
      </c>
    </row>
    <row r="81" spans="1:6" ht="20.149999999999999" customHeight="1" x14ac:dyDescent="0.25">
      <c r="A81" s="87" t="s">
        <v>49</v>
      </c>
      <c r="B81" s="88" t="s">
        <v>50</v>
      </c>
      <c r="C81" s="145">
        <v>844030204.41999996</v>
      </c>
      <c r="D81" s="145">
        <v>4498755.22</v>
      </c>
      <c r="E81" s="145">
        <v>291037135.28000003</v>
      </c>
      <c r="F81" s="145">
        <v>279787377.19999999</v>
      </c>
    </row>
    <row r="82" spans="1:6" ht="12" customHeight="1" x14ac:dyDescent="0.25">
      <c r="A82" s="80"/>
      <c r="B82" s="81" t="s">
        <v>83</v>
      </c>
      <c r="C82" s="119">
        <v>0</v>
      </c>
      <c r="D82" s="119">
        <v>0</v>
      </c>
      <c r="E82" s="119">
        <v>0</v>
      </c>
      <c r="F82" s="82">
        <v>0</v>
      </c>
    </row>
    <row r="83" spans="1:6" ht="20.149999999999999" customHeight="1" x14ac:dyDescent="0.25">
      <c r="A83" s="87" t="s">
        <v>58</v>
      </c>
      <c r="B83" s="88" t="s">
        <v>59</v>
      </c>
      <c r="C83" s="145">
        <v>0</v>
      </c>
      <c r="D83" s="145">
        <v>0</v>
      </c>
      <c r="E83" s="145">
        <v>0</v>
      </c>
      <c r="F83" s="89">
        <v>0</v>
      </c>
    </row>
    <row r="84" spans="1:6" ht="30" customHeight="1" x14ac:dyDescent="0.25">
      <c r="A84" s="87"/>
      <c r="B84" s="88" t="s">
        <v>84</v>
      </c>
      <c r="C84" s="145">
        <v>1531650222.3299999</v>
      </c>
      <c r="D84" s="145">
        <v>14931912539.26</v>
      </c>
      <c r="E84" s="145">
        <v>15906070937.230001</v>
      </c>
      <c r="F84" s="145">
        <v>14034327242.09</v>
      </c>
    </row>
  </sheetData>
  <pageMargins left="0.7" right="0.7" top="0.75" bottom="0.75" header="0.3" footer="0.3"/>
  <pageSetup paperSize="9" scale="91" orientation="portrait" r:id="rId1"/>
  <rowBreaks count="1" manualBreakCount="1">
    <brk id="5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F84"/>
  <sheetViews>
    <sheetView showGridLines="0" topLeftCell="A31" zoomScaleNormal="100" workbookViewId="0">
      <selection activeCell="A53" sqref="A53:F53"/>
    </sheetView>
  </sheetViews>
  <sheetFormatPr defaultColWidth="11.453125" defaultRowHeight="12.5" x14ac:dyDescent="0.25"/>
  <cols>
    <col min="1" max="1" width="3.1796875" customWidth="1"/>
    <col min="2" max="2" width="33.81640625" customWidth="1"/>
    <col min="3" max="6" width="14.7265625" customWidth="1"/>
  </cols>
  <sheetData>
    <row r="1" spans="1:6" ht="13" customHeight="1" x14ac:dyDescent="0.25">
      <c r="A1" s="23" t="s">
        <v>120</v>
      </c>
    </row>
    <row r="2" spans="1:6" ht="11.15" customHeight="1" x14ac:dyDescent="0.25">
      <c r="A2" s="25" t="s">
        <v>121</v>
      </c>
    </row>
    <row r="3" spans="1:6" ht="11.15" customHeight="1" x14ac:dyDescent="0.25">
      <c r="A3" s="25" t="s">
        <v>122</v>
      </c>
    </row>
    <row r="4" spans="1:6" ht="11.15" customHeight="1" x14ac:dyDescent="0.25">
      <c r="A4" s="25" t="s">
        <v>206</v>
      </c>
    </row>
    <row r="5" spans="1:6" ht="11.15" customHeight="1" x14ac:dyDescent="0.25">
      <c r="A5" s="25" t="s">
        <v>124</v>
      </c>
    </row>
    <row r="6" spans="1:6" ht="11.15" customHeight="1" x14ac:dyDescent="0.25">
      <c r="A6" s="26" t="s">
        <v>123</v>
      </c>
    </row>
    <row r="7" spans="1:6" ht="11.15" customHeight="1" x14ac:dyDescent="0.25">
      <c r="A7" s="27"/>
    </row>
    <row r="8" spans="1:6" ht="20.149999999999999" customHeight="1" x14ac:dyDescent="0.25">
      <c r="A8" s="164"/>
      <c r="B8" s="165" t="s">
        <v>0</v>
      </c>
      <c r="C8" s="166" t="s">
        <v>134</v>
      </c>
      <c r="D8" s="166" t="s">
        <v>5</v>
      </c>
      <c r="E8" s="166">
        <v>2013</v>
      </c>
      <c r="F8" s="166">
        <v>2012</v>
      </c>
    </row>
    <row r="9" spans="1:6" ht="12" customHeight="1" x14ac:dyDescent="0.25">
      <c r="A9" s="117"/>
      <c r="B9" s="45" t="s">
        <v>156</v>
      </c>
      <c r="C9" s="90">
        <v>0</v>
      </c>
      <c r="D9" s="90">
        <v>31923413.829999998</v>
      </c>
      <c r="E9" s="90">
        <v>31923413.829999998</v>
      </c>
      <c r="F9" s="82">
        <v>32015258.379999999</v>
      </c>
    </row>
    <row r="10" spans="1:6" ht="12" customHeight="1" x14ac:dyDescent="0.25">
      <c r="A10" s="117"/>
      <c r="B10" s="45" t="s">
        <v>157</v>
      </c>
      <c r="C10" s="90">
        <v>0</v>
      </c>
      <c r="D10" s="90">
        <v>306629883.25</v>
      </c>
      <c r="E10" s="90">
        <v>306629883.25</v>
      </c>
      <c r="F10" s="82">
        <v>283927309.44</v>
      </c>
    </row>
    <row r="11" spans="1:6" ht="12" customHeight="1" x14ac:dyDescent="0.25">
      <c r="A11" s="117"/>
      <c r="B11" s="118" t="s">
        <v>158</v>
      </c>
      <c r="C11" s="119">
        <v>0</v>
      </c>
      <c r="D11" s="119">
        <v>649233.94999999995</v>
      </c>
      <c r="E11" s="119">
        <v>649233.94999999995</v>
      </c>
      <c r="F11" s="82">
        <v>649233.94999999995</v>
      </c>
    </row>
    <row r="12" spans="1:6" ht="12" customHeight="1" x14ac:dyDescent="0.25">
      <c r="A12" s="117"/>
      <c r="B12" s="45" t="s">
        <v>10</v>
      </c>
      <c r="C12" s="90">
        <v>0</v>
      </c>
      <c r="D12" s="90">
        <v>0</v>
      </c>
      <c r="E12" s="90">
        <v>0</v>
      </c>
      <c r="F12" s="82">
        <v>0</v>
      </c>
    </row>
    <row r="13" spans="1:6" ht="12" customHeight="1" x14ac:dyDescent="0.25">
      <c r="A13" s="117"/>
      <c r="B13" s="45" t="s">
        <v>159</v>
      </c>
      <c r="C13" s="90">
        <v>0</v>
      </c>
      <c r="D13" s="90">
        <v>-111355071.47</v>
      </c>
      <c r="E13" s="90">
        <v>-111355071.47</v>
      </c>
      <c r="F13" s="82">
        <v>-106101928.67</v>
      </c>
    </row>
    <row r="14" spans="1:6" ht="12" customHeight="1" x14ac:dyDescent="0.25">
      <c r="A14" s="117"/>
      <c r="B14" s="118" t="s">
        <v>160</v>
      </c>
      <c r="C14" s="119">
        <v>0</v>
      </c>
      <c r="D14" s="119">
        <v>-611760.85</v>
      </c>
      <c r="E14" s="119">
        <v>-611760.85</v>
      </c>
      <c r="F14" s="82">
        <v>-575669.47</v>
      </c>
    </row>
    <row r="15" spans="1:6" ht="20.149999999999999" customHeight="1" x14ac:dyDescent="0.25">
      <c r="A15" s="120" t="s">
        <v>13</v>
      </c>
      <c r="B15" s="57" t="s">
        <v>14</v>
      </c>
      <c r="C15" s="92">
        <v>0</v>
      </c>
      <c r="D15" s="92">
        <v>227235698.70999998</v>
      </c>
      <c r="E15" s="92">
        <v>227235698.70999998</v>
      </c>
      <c r="F15" s="92">
        <v>209914203.62999997</v>
      </c>
    </row>
    <row r="16" spans="1:6" ht="20.149999999999999" customHeight="1" x14ac:dyDescent="0.25">
      <c r="A16" s="120" t="s">
        <v>15</v>
      </c>
      <c r="B16" s="57" t="s">
        <v>16</v>
      </c>
      <c r="C16" s="92">
        <v>0</v>
      </c>
      <c r="D16" s="92">
        <v>328702605.25</v>
      </c>
      <c r="E16" s="92">
        <v>328702605.25</v>
      </c>
      <c r="F16" s="47">
        <v>371441932.81999999</v>
      </c>
    </row>
    <row r="17" spans="1:6" ht="20.149999999999999" customHeight="1" x14ac:dyDescent="0.25">
      <c r="A17" s="121" t="s">
        <v>17</v>
      </c>
      <c r="B17" s="75" t="s">
        <v>18</v>
      </c>
      <c r="C17" s="93">
        <v>0</v>
      </c>
      <c r="D17" s="93">
        <v>555938303.96000004</v>
      </c>
      <c r="E17" s="93">
        <v>555938303.96000004</v>
      </c>
      <c r="F17" s="93">
        <v>581356136.44999993</v>
      </c>
    </row>
    <row r="18" spans="1:6" ht="12" customHeight="1" x14ac:dyDescent="0.25">
      <c r="A18" s="117"/>
      <c r="B18" s="45" t="s">
        <v>161</v>
      </c>
      <c r="C18" s="90">
        <v>0</v>
      </c>
      <c r="D18" s="90">
        <v>0</v>
      </c>
      <c r="E18" s="90">
        <v>0</v>
      </c>
      <c r="F18" s="82">
        <v>0</v>
      </c>
    </row>
    <row r="19" spans="1:6" ht="12" customHeight="1" x14ac:dyDescent="0.25">
      <c r="A19" s="117"/>
      <c r="B19" s="45" t="s">
        <v>162</v>
      </c>
      <c r="C19" s="122">
        <v>1474697.38</v>
      </c>
      <c r="D19" s="122">
        <v>0</v>
      </c>
      <c r="E19" s="123">
        <v>1474697.38</v>
      </c>
      <c r="F19" s="124">
        <v>1434367.57</v>
      </c>
    </row>
    <row r="20" spans="1:6" ht="20.149999999999999" customHeight="1" x14ac:dyDescent="0.25">
      <c r="A20" s="120" t="s">
        <v>13</v>
      </c>
      <c r="B20" s="57" t="s">
        <v>207</v>
      </c>
      <c r="C20" s="92">
        <v>1474697.38</v>
      </c>
      <c r="D20" s="92">
        <v>0</v>
      </c>
      <c r="E20" s="92">
        <v>1474697.38</v>
      </c>
      <c r="F20" s="92">
        <v>1434367.57</v>
      </c>
    </row>
    <row r="21" spans="1:6" ht="12" customHeight="1" x14ac:dyDescent="0.25">
      <c r="A21" s="125"/>
      <c r="B21" s="43" t="s">
        <v>164</v>
      </c>
      <c r="C21" s="123">
        <v>2565.7199999999998</v>
      </c>
      <c r="D21" s="123">
        <v>2548658.41</v>
      </c>
      <c r="E21" s="123">
        <v>2551224.1300000004</v>
      </c>
      <c r="F21" s="124">
        <v>3129532.39</v>
      </c>
    </row>
    <row r="22" spans="1:6" ht="12" customHeight="1" x14ac:dyDescent="0.25">
      <c r="A22" s="125"/>
      <c r="B22" s="43" t="s">
        <v>208</v>
      </c>
      <c r="C22" s="123">
        <v>301523.03999999998</v>
      </c>
      <c r="D22" s="123">
        <v>0</v>
      </c>
      <c r="E22" s="123">
        <v>301523.03999999998</v>
      </c>
      <c r="F22" s="124">
        <v>103559.16</v>
      </c>
    </row>
    <row r="23" spans="1:6" ht="12" customHeight="1" x14ac:dyDescent="0.25">
      <c r="A23" s="1"/>
      <c r="B23" s="81" t="s">
        <v>209</v>
      </c>
      <c r="C23" s="124">
        <v>509047424.52000004</v>
      </c>
      <c r="D23" s="124"/>
      <c r="E23" s="126">
        <v>509047424.52000004</v>
      </c>
      <c r="F23" s="126">
        <v>491947174.32999998</v>
      </c>
    </row>
    <row r="24" spans="1:6" ht="12" customHeight="1" x14ac:dyDescent="0.25">
      <c r="A24" s="125"/>
      <c r="B24" s="127" t="s">
        <v>210</v>
      </c>
      <c r="C24" s="123">
        <v>0</v>
      </c>
      <c r="D24" s="123">
        <v>586070501.69000006</v>
      </c>
      <c r="E24" s="128" t="s">
        <v>211</v>
      </c>
      <c r="F24" s="129" t="s">
        <v>211</v>
      </c>
    </row>
    <row r="25" spans="1:6" ht="12" customHeight="1" x14ac:dyDescent="0.25">
      <c r="A25" s="130"/>
      <c r="B25" s="45" t="s">
        <v>212</v>
      </c>
      <c r="C25" s="123">
        <v>75704.91</v>
      </c>
      <c r="D25" s="123">
        <v>12201.39</v>
      </c>
      <c r="E25" s="123">
        <v>87906.3</v>
      </c>
      <c r="F25" s="124">
        <v>414911.39</v>
      </c>
    </row>
    <row r="26" spans="1:6" ht="20.149999999999999" customHeight="1" x14ac:dyDescent="0.25">
      <c r="A26" s="131" t="s">
        <v>15</v>
      </c>
      <c r="B26" s="132" t="s">
        <v>26</v>
      </c>
      <c r="C26" s="133">
        <v>509427218.19000006</v>
      </c>
      <c r="D26" s="133">
        <v>588631361.49000001</v>
      </c>
      <c r="E26" s="133">
        <v>511988077.99000007</v>
      </c>
      <c r="F26" s="133">
        <v>495595177.26999998</v>
      </c>
    </row>
    <row r="27" spans="1:6" ht="12" customHeight="1" x14ac:dyDescent="0.25">
      <c r="A27" s="125"/>
      <c r="B27" s="81" t="s">
        <v>213</v>
      </c>
      <c r="C27" s="124">
        <v>308</v>
      </c>
      <c r="D27" s="124">
        <v>0</v>
      </c>
      <c r="E27" s="126">
        <v>308</v>
      </c>
      <c r="F27" s="126">
        <v>0</v>
      </c>
    </row>
    <row r="28" spans="1:6" ht="12" customHeight="1" x14ac:dyDescent="0.25">
      <c r="A28" s="125"/>
      <c r="B28" s="81" t="s">
        <v>103</v>
      </c>
      <c r="C28" s="124">
        <v>170</v>
      </c>
      <c r="D28" s="124">
        <v>549134.14</v>
      </c>
      <c r="E28" s="126">
        <v>549304.14</v>
      </c>
      <c r="F28" s="126">
        <v>504907.2300000001</v>
      </c>
    </row>
    <row r="29" spans="1:6" ht="12" customHeight="1" x14ac:dyDescent="0.25">
      <c r="A29" s="44"/>
      <c r="B29" s="81" t="s">
        <v>214</v>
      </c>
      <c r="C29" s="124">
        <v>0</v>
      </c>
      <c r="D29" s="124">
        <v>9041755.6600000001</v>
      </c>
      <c r="E29" s="126">
        <v>9041755.6600000001</v>
      </c>
      <c r="F29" s="126">
        <v>9844865.1400000006</v>
      </c>
    </row>
    <row r="30" spans="1:6" ht="12" customHeight="1" x14ac:dyDescent="0.25">
      <c r="A30" s="44"/>
      <c r="B30" s="81" t="s">
        <v>215</v>
      </c>
      <c r="C30" s="124">
        <v>78.19</v>
      </c>
      <c r="D30" s="124">
        <v>24286.78</v>
      </c>
      <c r="E30" s="126">
        <v>24364.969999999998</v>
      </c>
      <c r="F30" s="126">
        <v>74537.350000000006</v>
      </c>
    </row>
    <row r="31" spans="1:6" ht="20.149999999999999" customHeight="1" x14ac:dyDescent="0.25">
      <c r="A31" s="134" t="s">
        <v>24</v>
      </c>
      <c r="B31" s="135" t="s">
        <v>216</v>
      </c>
      <c r="C31" s="136">
        <v>556.19000000000005</v>
      </c>
      <c r="D31" s="136">
        <v>9615176.5800000001</v>
      </c>
      <c r="E31" s="136">
        <v>9615732.7700000014</v>
      </c>
      <c r="F31" s="136">
        <v>10424309.720000001</v>
      </c>
    </row>
    <row r="32" spans="1:6" ht="12" customHeight="1" x14ac:dyDescent="0.25">
      <c r="A32" s="125"/>
      <c r="B32" s="45" t="s">
        <v>168</v>
      </c>
      <c r="C32" s="123">
        <v>16909423.809999999</v>
      </c>
      <c r="D32" s="123">
        <v>0</v>
      </c>
      <c r="E32" s="123">
        <v>16909423.809999999</v>
      </c>
      <c r="F32" s="124">
        <v>0</v>
      </c>
    </row>
    <row r="33" spans="1:6" ht="12" customHeight="1" x14ac:dyDescent="0.25">
      <c r="A33" s="137"/>
      <c r="B33" s="73" t="s">
        <v>169</v>
      </c>
      <c r="C33" s="123">
        <v>269554.96000000002</v>
      </c>
      <c r="D33" s="123">
        <v>0</v>
      </c>
      <c r="E33" s="123">
        <v>269554.96000000002</v>
      </c>
      <c r="F33" s="138">
        <v>136099.24</v>
      </c>
    </row>
    <row r="34" spans="1:6" ht="20.149999999999999" customHeight="1" x14ac:dyDescent="0.25">
      <c r="A34" s="139" t="s">
        <v>25</v>
      </c>
      <c r="B34" s="135" t="s">
        <v>217</v>
      </c>
      <c r="C34" s="133">
        <v>17178978.77</v>
      </c>
      <c r="D34" s="133">
        <v>0</v>
      </c>
      <c r="E34" s="133">
        <v>17178978.77</v>
      </c>
      <c r="F34" s="133">
        <v>136099.24</v>
      </c>
    </row>
    <row r="35" spans="1:6" ht="20.149999999999999" customHeight="1" x14ac:dyDescent="0.25">
      <c r="A35" s="120" t="s">
        <v>35</v>
      </c>
      <c r="B35" s="57" t="s">
        <v>218</v>
      </c>
      <c r="C35" s="140">
        <v>0</v>
      </c>
      <c r="D35" s="140">
        <v>528537.94999999995</v>
      </c>
      <c r="E35" s="140">
        <v>528537.94999999995</v>
      </c>
      <c r="F35" s="136">
        <v>500155.93</v>
      </c>
    </row>
    <row r="36" spans="1:6" ht="12" customHeight="1" x14ac:dyDescent="0.25">
      <c r="A36" s="130"/>
      <c r="B36" s="127" t="s">
        <v>175</v>
      </c>
      <c r="C36" s="123">
        <v>1853975.4</v>
      </c>
      <c r="D36" s="123">
        <v>2914.33</v>
      </c>
      <c r="E36" s="123">
        <v>1856889.73</v>
      </c>
      <c r="F36" s="141">
        <v>1816495.76</v>
      </c>
    </row>
    <row r="37" spans="1:6" ht="12" customHeight="1" x14ac:dyDescent="0.25">
      <c r="A37" s="130"/>
      <c r="B37" s="127" t="s">
        <v>176</v>
      </c>
      <c r="C37" s="123">
        <v>257884673.75999999</v>
      </c>
      <c r="D37" s="123">
        <v>0</v>
      </c>
      <c r="E37" s="123">
        <v>257884673.75999999</v>
      </c>
      <c r="F37" s="141">
        <v>244492817.5</v>
      </c>
    </row>
    <row r="38" spans="1:6" ht="12" customHeight="1" x14ac:dyDescent="0.25">
      <c r="A38" s="117"/>
      <c r="B38" s="118" t="s">
        <v>177</v>
      </c>
      <c r="C38" s="123">
        <v>412203526.61000001</v>
      </c>
      <c r="D38" s="123">
        <v>24183214.539999999</v>
      </c>
      <c r="E38" s="123">
        <v>436386741.14999998</v>
      </c>
      <c r="F38" s="123">
        <v>423945735.31999999</v>
      </c>
    </row>
    <row r="39" spans="1:6" ht="12" customHeight="1" x14ac:dyDescent="0.25">
      <c r="A39" s="117"/>
      <c r="B39" s="118" t="s">
        <v>178</v>
      </c>
      <c r="C39" s="123">
        <v>0</v>
      </c>
      <c r="D39" s="123">
        <v>24589.1</v>
      </c>
      <c r="E39" s="123">
        <v>24589.1</v>
      </c>
      <c r="F39" s="124">
        <v>70409.460000000006</v>
      </c>
    </row>
    <row r="40" spans="1:6" ht="12" customHeight="1" x14ac:dyDescent="0.25">
      <c r="A40" s="117"/>
      <c r="B40" s="118" t="s">
        <v>219</v>
      </c>
      <c r="C40" s="123">
        <v>0</v>
      </c>
      <c r="D40" s="123">
        <v>95341.84</v>
      </c>
      <c r="E40" s="123">
        <v>95341.84</v>
      </c>
      <c r="F40" s="124">
        <v>100</v>
      </c>
    </row>
    <row r="41" spans="1:6" ht="20.149999999999999" customHeight="1" x14ac:dyDescent="0.25">
      <c r="A41" s="139" t="s">
        <v>37</v>
      </c>
      <c r="B41" s="142" t="s">
        <v>48</v>
      </c>
      <c r="C41" s="133">
        <v>671942175.76999998</v>
      </c>
      <c r="D41" s="133">
        <v>24306059.809999999</v>
      </c>
      <c r="E41" s="133">
        <v>696248235.58000004</v>
      </c>
      <c r="F41" s="133">
        <v>670325558.03999996</v>
      </c>
    </row>
    <row r="42" spans="1:6" ht="20.149999999999999" customHeight="1" x14ac:dyDescent="0.25">
      <c r="A42" s="143" t="s">
        <v>49</v>
      </c>
      <c r="B42" s="144" t="s">
        <v>50</v>
      </c>
      <c r="C42" s="145">
        <v>1200023626.3</v>
      </c>
      <c r="D42" s="145">
        <v>623081135.83000004</v>
      </c>
      <c r="E42" s="145">
        <v>1237034260.4400001</v>
      </c>
      <c r="F42" s="145">
        <v>1178415667.77</v>
      </c>
    </row>
    <row r="43" spans="1:6" ht="12" customHeight="1" x14ac:dyDescent="0.25">
      <c r="A43" s="117"/>
      <c r="B43" s="118" t="s">
        <v>220</v>
      </c>
      <c r="C43" s="119">
        <v>0</v>
      </c>
      <c r="D43" s="119">
        <v>11750911597.629999</v>
      </c>
      <c r="E43" s="119">
        <v>11750911597.629999</v>
      </c>
      <c r="F43" s="82">
        <v>10465679891.73</v>
      </c>
    </row>
    <row r="44" spans="1:6" ht="12" customHeight="1" x14ac:dyDescent="0.25">
      <c r="A44" s="146"/>
      <c r="B44" s="118" t="s">
        <v>221</v>
      </c>
      <c r="C44" s="119">
        <v>0</v>
      </c>
      <c r="D44" s="119">
        <v>7043.08</v>
      </c>
      <c r="E44" s="119">
        <v>7043.08</v>
      </c>
      <c r="F44" s="82">
        <v>10071.15</v>
      </c>
    </row>
    <row r="45" spans="1:6" ht="12" customHeight="1" x14ac:dyDescent="0.25">
      <c r="A45" s="147"/>
      <c r="B45" s="148" t="s">
        <v>182</v>
      </c>
      <c r="C45" s="119">
        <v>2767569.9</v>
      </c>
      <c r="D45" s="119">
        <v>9113327.7400000002</v>
      </c>
      <c r="E45" s="119">
        <v>11880897.640000001</v>
      </c>
      <c r="F45" s="94">
        <v>10267108.27</v>
      </c>
    </row>
    <row r="46" spans="1:6" ht="12" customHeight="1" x14ac:dyDescent="0.25">
      <c r="A46" s="147"/>
      <c r="B46" s="148" t="s">
        <v>183</v>
      </c>
      <c r="C46" s="119">
        <v>308500000</v>
      </c>
      <c r="D46" s="119">
        <v>170000000</v>
      </c>
      <c r="E46" s="119">
        <v>478500000</v>
      </c>
      <c r="F46" s="94">
        <v>674750000</v>
      </c>
    </row>
    <row r="47" spans="1:6" ht="12" customHeight="1" x14ac:dyDescent="0.25">
      <c r="A47" s="147"/>
      <c r="B47" s="148" t="s">
        <v>55</v>
      </c>
      <c r="C47" s="119">
        <v>0</v>
      </c>
      <c r="D47" s="119">
        <v>0</v>
      </c>
      <c r="E47" s="119">
        <v>0</v>
      </c>
      <c r="F47" s="94">
        <v>0</v>
      </c>
    </row>
    <row r="48" spans="1:6" ht="12" customHeight="1" x14ac:dyDescent="0.25">
      <c r="A48" s="147"/>
      <c r="B48" s="148" t="s">
        <v>153</v>
      </c>
      <c r="C48" s="119">
        <v>44655.17</v>
      </c>
      <c r="D48" s="119">
        <v>10484.17</v>
      </c>
      <c r="E48" s="119">
        <v>55139.34</v>
      </c>
      <c r="F48" s="94">
        <v>44659.299999999996</v>
      </c>
    </row>
    <row r="49" spans="1:6" ht="12" customHeight="1" x14ac:dyDescent="0.25">
      <c r="A49" s="147"/>
      <c r="B49" s="148" t="s">
        <v>57</v>
      </c>
      <c r="C49" s="119">
        <v>0</v>
      </c>
      <c r="D49" s="119">
        <v>0</v>
      </c>
      <c r="E49" s="119">
        <v>0</v>
      </c>
      <c r="F49" s="94">
        <v>0</v>
      </c>
    </row>
    <row r="50" spans="1:6" ht="20.149999999999999" customHeight="1" x14ac:dyDescent="0.25">
      <c r="A50" s="149" t="s">
        <v>58</v>
      </c>
      <c r="B50" s="75" t="s">
        <v>59</v>
      </c>
      <c r="C50" s="93">
        <v>311312225.06999999</v>
      </c>
      <c r="D50" s="93">
        <v>11930042452.619999</v>
      </c>
      <c r="E50" s="93">
        <v>12241354677.689999</v>
      </c>
      <c r="F50" s="93">
        <v>11150751730.449999</v>
      </c>
    </row>
    <row r="51" spans="1:6" ht="30" customHeight="1" x14ac:dyDescent="0.25">
      <c r="A51" s="150"/>
      <c r="B51" s="75" t="s">
        <v>60</v>
      </c>
      <c r="C51" s="93">
        <v>1511335851.3699999</v>
      </c>
      <c r="D51" s="93">
        <v>13109061892.41</v>
      </c>
      <c r="E51" s="93">
        <v>14034327242.09</v>
      </c>
      <c r="F51" s="93">
        <v>12910523534.67</v>
      </c>
    </row>
    <row r="53" spans="1:6" ht="20.149999999999999" customHeight="1" x14ac:dyDescent="0.25">
      <c r="A53" s="172"/>
      <c r="B53" s="167" t="s">
        <v>61</v>
      </c>
      <c r="C53" s="170" t="s">
        <v>134</v>
      </c>
      <c r="D53" s="170" t="s">
        <v>5</v>
      </c>
      <c r="E53" s="170">
        <v>2013</v>
      </c>
      <c r="F53" s="170">
        <v>2012</v>
      </c>
    </row>
    <row r="54" spans="1:6" ht="12" customHeight="1" x14ac:dyDescent="0.25">
      <c r="A54" s="80"/>
      <c r="B54" s="81" t="s">
        <v>187</v>
      </c>
      <c r="C54" s="123">
        <v>648467546.58000004</v>
      </c>
      <c r="D54" s="123">
        <v>0</v>
      </c>
      <c r="E54" s="123">
        <v>648467546.58000004</v>
      </c>
      <c r="F54" s="124">
        <v>454537013.66000003</v>
      </c>
    </row>
    <row r="55" spans="1:6" ht="12" customHeight="1" x14ac:dyDescent="0.25">
      <c r="A55" s="80"/>
      <c r="B55" s="81" t="s">
        <v>63</v>
      </c>
      <c r="C55" s="151">
        <v>0</v>
      </c>
      <c r="D55" s="123">
        <v>0</v>
      </c>
      <c r="E55" s="123">
        <v>0</v>
      </c>
      <c r="F55" s="124">
        <v>393878941.19999999</v>
      </c>
    </row>
    <row r="56" spans="1:6" ht="12" customHeight="1" x14ac:dyDescent="0.25">
      <c r="A56" s="80"/>
      <c r="B56" s="81" t="s">
        <v>188</v>
      </c>
      <c r="C56" s="123">
        <v>0</v>
      </c>
      <c r="D56" s="123">
        <v>13105309095.559999</v>
      </c>
      <c r="E56" s="123">
        <v>13105309095.559999</v>
      </c>
      <c r="F56" s="124">
        <v>11794019968.629999</v>
      </c>
    </row>
    <row r="57" spans="1:6" ht="20.149999999999999" customHeight="1" x14ac:dyDescent="0.25">
      <c r="A57" s="152" t="s">
        <v>13</v>
      </c>
      <c r="B57" s="135" t="s">
        <v>65</v>
      </c>
      <c r="C57" s="153">
        <v>648467546.58000004</v>
      </c>
      <c r="D57" s="153">
        <v>13105309095.559999</v>
      </c>
      <c r="E57" s="153">
        <v>13753776642.139999</v>
      </c>
      <c r="F57" s="153">
        <v>12642435923.49</v>
      </c>
    </row>
    <row r="58" spans="1:6" ht="20.149999999999999" customHeight="1" x14ac:dyDescent="0.25">
      <c r="A58" s="152" t="s">
        <v>15</v>
      </c>
      <c r="B58" s="135" t="s">
        <v>66</v>
      </c>
      <c r="C58" s="140">
        <v>0</v>
      </c>
      <c r="D58" s="140">
        <v>763222.75</v>
      </c>
      <c r="E58" s="140">
        <v>763222.75</v>
      </c>
      <c r="F58" s="136">
        <v>628982.92000000004</v>
      </c>
    </row>
    <row r="59" spans="1:6" ht="20.149999999999999" customHeight="1" x14ac:dyDescent="0.25">
      <c r="A59" s="87" t="s">
        <v>17</v>
      </c>
      <c r="B59" s="88" t="s">
        <v>68</v>
      </c>
      <c r="C59" s="145">
        <v>648467546.58000004</v>
      </c>
      <c r="D59" s="145">
        <v>13106072318.309999</v>
      </c>
      <c r="E59" s="145">
        <v>13754539864.889999</v>
      </c>
      <c r="F59" s="145">
        <v>12643064906.41</v>
      </c>
    </row>
    <row r="60" spans="1:6" ht="12" customHeight="1" x14ac:dyDescent="0.25">
      <c r="A60" s="80"/>
      <c r="B60" s="81" t="s">
        <v>190</v>
      </c>
      <c r="C60" s="123">
        <v>1852365.82</v>
      </c>
      <c r="D60" s="123">
        <v>0</v>
      </c>
      <c r="E60" s="123">
        <v>1852365.82</v>
      </c>
      <c r="F60" s="124">
        <v>1749103.04</v>
      </c>
    </row>
    <row r="61" spans="1:6" ht="12" customHeight="1" x14ac:dyDescent="0.25">
      <c r="A61" s="80"/>
      <c r="B61" s="81" t="s">
        <v>222</v>
      </c>
      <c r="C61" s="154">
        <v>0</v>
      </c>
      <c r="D61" s="154">
        <v>0</v>
      </c>
      <c r="E61" s="154">
        <v>0</v>
      </c>
      <c r="F61" s="82">
        <v>0</v>
      </c>
    </row>
    <row r="62" spans="1:6" ht="12" customHeight="1" x14ac:dyDescent="0.25">
      <c r="A62" s="80"/>
      <c r="B62" s="81" t="s">
        <v>223</v>
      </c>
      <c r="C62" s="119">
        <v>0</v>
      </c>
      <c r="D62" s="119">
        <v>0</v>
      </c>
      <c r="E62" s="119">
        <v>0</v>
      </c>
      <c r="F62" s="82">
        <v>0</v>
      </c>
    </row>
    <row r="63" spans="1:6" ht="20.149999999999999" customHeight="1" x14ac:dyDescent="0.25">
      <c r="A63" s="152" t="s">
        <v>13</v>
      </c>
      <c r="B63" s="135" t="s">
        <v>224</v>
      </c>
      <c r="C63" s="133">
        <v>1852365.82</v>
      </c>
      <c r="D63" s="133">
        <v>0</v>
      </c>
      <c r="E63" s="133">
        <v>1852365.82</v>
      </c>
      <c r="F63" s="133">
        <v>1749103.04</v>
      </c>
    </row>
    <row r="64" spans="1:6" ht="12" customHeight="1" x14ac:dyDescent="0.25">
      <c r="A64" s="80"/>
      <c r="B64" s="81" t="s">
        <v>19</v>
      </c>
      <c r="C64" s="123">
        <v>12681422.1</v>
      </c>
      <c r="D64" s="123">
        <v>33999.980000000003</v>
      </c>
      <c r="E64" s="123">
        <v>12715422.08</v>
      </c>
      <c r="F64" s="124">
        <v>12359920.439999999</v>
      </c>
    </row>
    <row r="65" spans="1:6" ht="12" customHeight="1" x14ac:dyDescent="0.25">
      <c r="A65" s="80"/>
      <c r="B65" s="81" t="s">
        <v>225</v>
      </c>
      <c r="C65" s="155">
        <v>3911.2</v>
      </c>
      <c r="D65" s="155">
        <v>0</v>
      </c>
      <c r="E65" s="155">
        <v>3911.2</v>
      </c>
      <c r="F65" s="124">
        <v>14221.58</v>
      </c>
    </row>
    <row r="66" spans="1:6" ht="12" customHeight="1" x14ac:dyDescent="0.25">
      <c r="A66" s="80"/>
      <c r="B66" s="81" t="s">
        <v>223</v>
      </c>
      <c r="C66" s="119">
        <v>0</v>
      </c>
      <c r="D66" s="119">
        <v>0</v>
      </c>
      <c r="E66" s="119">
        <v>0</v>
      </c>
      <c r="F66" s="82">
        <v>0</v>
      </c>
    </row>
    <row r="67" spans="1:6" ht="12" customHeight="1" x14ac:dyDescent="0.25">
      <c r="A67" s="80"/>
      <c r="B67" s="81" t="s">
        <v>226</v>
      </c>
      <c r="C67" s="123">
        <v>262156088.83000001</v>
      </c>
      <c r="D67" s="123">
        <v>0</v>
      </c>
      <c r="E67" s="123">
        <v>262156088.83000001</v>
      </c>
      <c r="F67" s="124">
        <v>248909043.81999999</v>
      </c>
    </row>
    <row r="68" spans="1:6" ht="12" customHeight="1" x14ac:dyDescent="0.25">
      <c r="A68" s="80"/>
      <c r="B68" s="81" t="s">
        <v>70</v>
      </c>
      <c r="C68" s="155">
        <v>586070501.69000006</v>
      </c>
      <c r="D68" s="155">
        <v>0</v>
      </c>
      <c r="E68" s="156" t="s">
        <v>211</v>
      </c>
      <c r="F68" s="129" t="s">
        <v>211</v>
      </c>
    </row>
    <row r="69" spans="1:6" ht="20.149999999999999" customHeight="1" x14ac:dyDescent="0.25">
      <c r="A69" s="152" t="s">
        <v>15</v>
      </c>
      <c r="B69" s="135" t="s">
        <v>74</v>
      </c>
      <c r="C69" s="153">
        <v>860911923.82000005</v>
      </c>
      <c r="D69" s="153">
        <v>33999.980000000003</v>
      </c>
      <c r="E69" s="153">
        <v>274875422.11000001</v>
      </c>
      <c r="F69" s="153">
        <v>261283185.84</v>
      </c>
    </row>
    <row r="70" spans="1:6" ht="12" customHeight="1" x14ac:dyDescent="0.25">
      <c r="A70" s="44"/>
      <c r="B70" s="157" t="s">
        <v>227</v>
      </c>
      <c r="C70" s="123">
        <v>0</v>
      </c>
      <c r="D70" s="123">
        <v>22221.69</v>
      </c>
      <c r="E70" s="123">
        <v>22221.69</v>
      </c>
      <c r="F70" s="123">
        <v>27651.63</v>
      </c>
    </row>
    <row r="71" spans="1:6" ht="12" customHeight="1" x14ac:dyDescent="0.25">
      <c r="A71" s="158"/>
      <c r="B71" s="148" t="s">
        <v>228</v>
      </c>
      <c r="C71" s="155">
        <v>0</v>
      </c>
      <c r="D71" s="155">
        <v>0</v>
      </c>
      <c r="E71" s="155">
        <v>0</v>
      </c>
      <c r="F71" s="155">
        <v>2865746.09</v>
      </c>
    </row>
    <row r="72" spans="1:6" ht="20.149999999999999" customHeight="1" x14ac:dyDescent="0.25">
      <c r="A72" s="152" t="s">
        <v>24</v>
      </c>
      <c r="B72" s="135" t="s">
        <v>36</v>
      </c>
      <c r="C72" s="153">
        <v>0</v>
      </c>
      <c r="D72" s="153">
        <v>22221.69</v>
      </c>
      <c r="E72" s="153">
        <v>22221.69</v>
      </c>
      <c r="F72" s="153">
        <v>2893397.7199999997</v>
      </c>
    </row>
    <row r="73" spans="1:6" ht="12" customHeight="1" x14ac:dyDescent="0.25">
      <c r="A73" s="44"/>
      <c r="B73" s="157" t="s">
        <v>90</v>
      </c>
      <c r="C73" s="123">
        <v>0</v>
      </c>
      <c r="D73" s="123">
        <v>430182.5</v>
      </c>
      <c r="E73" s="123">
        <v>430182.5</v>
      </c>
      <c r="F73" s="123">
        <v>298062.73</v>
      </c>
    </row>
    <row r="74" spans="1:6" ht="12" customHeight="1" x14ac:dyDescent="0.25">
      <c r="A74" s="158"/>
      <c r="B74" s="159" t="s">
        <v>229</v>
      </c>
      <c r="C74" s="123">
        <v>28976.42</v>
      </c>
      <c r="D74" s="123">
        <v>142780.70000000001</v>
      </c>
      <c r="E74" s="123">
        <v>171757.12</v>
      </c>
      <c r="F74" s="124">
        <v>248317.29</v>
      </c>
    </row>
    <row r="75" spans="1:6" ht="20.149999999999999" customHeight="1" x14ac:dyDescent="0.25">
      <c r="A75" s="134" t="s">
        <v>25</v>
      </c>
      <c r="B75" s="135" t="s">
        <v>230</v>
      </c>
      <c r="C75" s="160">
        <v>28976.42</v>
      </c>
      <c r="D75" s="160">
        <v>572963.19999999995</v>
      </c>
      <c r="E75" s="160">
        <v>601939.62</v>
      </c>
      <c r="F75" s="160">
        <v>546380.02</v>
      </c>
    </row>
    <row r="76" spans="1:6" ht="12" customHeight="1" x14ac:dyDescent="0.25">
      <c r="A76" s="158"/>
      <c r="B76" s="81" t="s">
        <v>231</v>
      </c>
      <c r="C76" s="123">
        <v>73382.73</v>
      </c>
      <c r="D76" s="123">
        <v>2128604.19</v>
      </c>
      <c r="E76" s="123">
        <v>2201986.92</v>
      </c>
      <c r="F76" s="124">
        <v>970952.53</v>
      </c>
    </row>
    <row r="77" spans="1:6" ht="12" customHeight="1" x14ac:dyDescent="0.25">
      <c r="A77" s="80"/>
      <c r="B77" s="81" t="s">
        <v>200</v>
      </c>
      <c r="C77" s="123">
        <v>1040</v>
      </c>
      <c r="D77" s="123">
        <v>230899.74</v>
      </c>
      <c r="E77" s="123">
        <v>231939.74</v>
      </c>
      <c r="F77" s="124">
        <v>11393.37</v>
      </c>
    </row>
    <row r="78" spans="1:6" ht="12" customHeight="1" x14ac:dyDescent="0.25">
      <c r="A78" s="80"/>
      <c r="B78" s="81" t="s">
        <v>202</v>
      </c>
      <c r="C78" s="123">
        <v>0</v>
      </c>
      <c r="D78" s="123">
        <v>0</v>
      </c>
      <c r="E78" s="123">
        <v>0</v>
      </c>
      <c r="F78" s="124">
        <v>2897.5</v>
      </c>
    </row>
    <row r="79" spans="1:6" ht="12" customHeight="1" x14ac:dyDescent="0.25">
      <c r="A79" s="80"/>
      <c r="B79" s="81" t="s">
        <v>219</v>
      </c>
      <c r="C79" s="123">
        <v>616</v>
      </c>
      <c r="D79" s="123">
        <v>885.3</v>
      </c>
      <c r="E79" s="123">
        <v>1501.3</v>
      </c>
      <c r="F79" s="124">
        <v>1318.24</v>
      </c>
    </row>
    <row r="80" spans="1:6" ht="20.149999999999999" customHeight="1" x14ac:dyDescent="0.25">
      <c r="A80" s="152" t="s">
        <v>35</v>
      </c>
      <c r="B80" s="135" t="s">
        <v>48</v>
      </c>
      <c r="C80" s="133">
        <v>75038.73</v>
      </c>
      <c r="D80" s="133">
        <v>2360389.2299999995</v>
      </c>
      <c r="E80" s="133">
        <v>2435427.96</v>
      </c>
      <c r="F80" s="133">
        <v>986561.64</v>
      </c>
    </row>
    <row r="81" spans="1:6" ht="20.149999999999999" customHeight="1" x14ac:dyDescent="0.25">
      <c r="A81" s="87" t="s">
        <v>49</v>
      </c>
      <c r="B81" s="88" t="s">
        <v>50</v>
      </c>
      <c r="C81" s="145">
        <v>862868304.79000008</v>
      </c>
      <c r="D81" s="145">
        <v>2989574.0999999996</v>
      </c>
      <c r="E81" s="145">
        <v>279787377.19999999</v>
      </c>
      <c r="F81" s="145">
        <v>267458628.25999999</v>
      </c>
    </row>
    <row r="82" spans="1:6" ht="12" customHeight="1" x14ac:dyDescent="0.25">
      <c r="A82" s="80"/>
      <c r="B82" s="81" t="s">
        <v>83</v>
      </c>
      <c r="C82" s="119">
        <v>0</v>
      </c>
      <c r="D82" s="119">
        <v>0</v>
      </c>
      <c r="E82" s="119">
        <v>0</v>
      </c>
      <c r="F82" s="82">
        <v>0</v>
      </c>
    </row>
    <row r="83" spans="1:6" ht="20.149999999999999" customHeight="1" x14ac:dyDescent="0.25">
      <c r="A83" s="87" t="s">
        <v>58</v>
      </c>
      <c r="B83" s="88" t="s">
        <v>59</v>
      </c>
      <c r="C83" s="145">
        <v>0</v>
      </c>
      <c r="D83" s="145">
        <v>0</v>
      </c>
      <c r="E83" s="145">
        <v>0</v>
      </c>
      <c r="F83" s="89">
        <v>0</v>
      </c>
    </row>
    <row r="84" spans="1:6" ht="30" customHeight="1" x14ac:dyDescent="0.25">
      <c r="A84" s="87"/>
      <c r="B84" s="88" t="s">
        <v>84</v>
      </c>
      <c r="C84" s="145">
        <v>1511335851.3700001</v>
      </c>
      <c r="D84" s="145">
        <v>13109061892.41</v>
      </c>
      <c r="E84" s="145">
        <v>14034327242.09</v>
      </c>
      <c r="F84" s="145">
        <v>12910523534.67</v>
      </c>
    </row>
  </sheetData>
  <pageMargins left="0.7" right="0.7" top="0.75" bottom="0.75" header="0.3" footer="0.3"/>
  <pageSetup paperSize="9" scale="91" orientation="portrait" r:id="rId1"/>
  <rowBreaks count="1" manualBreakCount="1">
    <brk id="5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82"/>
  <sheetViews>
    <sheetView topLeftCell="A28" zoomScaleNormal="100" workbookViewId="0">
      <selection activeCell="B52" sqref="B52:F52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16384" width="11.453125" style="1"/>
  </cols>
  <sheetData>
    <row r="1" spans="1:6" s="24" customFormat="1" ht="13" customHeight="1" x14ac:dyDescent="0.25">
      <c r="A1" s="23" t="s">
        <v>120</v>
      </c>
      <c r="B1" s="23"/>
      <c r="C1" s="23"/>
      <c r="D1" s="23"/>
      <c r="E1" s="23"/>
    </row>
    <row r="2" spans="1:6" s="24" customFormat="1" ht="11.15" customHeight="1" x14ac:dyDescent="0.25">
      <c r="A2" s="25" t="s">
        <v>121</v>
      </c>
      <c r="B2" s="23"/>
      <c r="C2" s="23"/>
      <c r="D2" s="23"/>
      <c r="E2" s="23"/>
    </row>
    <row r="3" spans="1:6" s="24" customFormat="1" ht="11.15" customHeight="1" x14ac:dyDescent="0.25">
      <c r="A3" s="25" t="s">
        <v>122</v>
      </c>
      <c r="B3" s="23"/>
      <c r="C3" s="23"/>
      <c r="D3" s="23"/>
      <c r="E3" s="23"/>
    </row>
    <row r="4" spans="1:6" s="24" customFormat="1" ht="11.15" customHeight="1" x14ac:dyDescent="0.25">
      <c r="A4" s="25" t="s">
        <v>204</v>
      </c>
      <c r="B4" s="23"/>
      <c r="C4" s="23"/>
      <c r="D4" s="23"/>
      <c r="E4" s="23"/>
    </row>
    <row r="5" spans="1:6" s="24" customFormat="1" ht="11.15" customHeight="1" x14ac:dyDescent="0.25">
      <c r="A5" s="25" t="s">
        <v>124</v>
      </c>
      <c r="B5" s="23"/>
      <c r="C5" s="23"/>
      <c r="D5" s="23"/>
      <c r="E5" s="23"/>
    </row>
    <row r="6" spans="1:6" s="24" customFormat="1" ht="11.15" customHeight="1" x14ac:dyDescent="0.25">
      <c r="A6" s="26" t="s">
        <v>123</v>
      </c>
      <c r="B6" s="23"/>
      <c r="C6" s="23"/>
      <c r="D6" s="23"/>
      <c r="E6" s="23"/>
    </row>
    <row r="7" spans="1:6" s="24" customFormat="1" ht="11.15" customHeight="1" x14ac:dyDescent="0.25">
      <c r="A7" s="27"/>
      <c r="B7" s="23"/>
      <c r="C7" s="23"/>
      <c r="D7" s="23"/>
      <c r="E7" s="23"/>
    </row>
    <row r="8" spans="1:6" ht="20.149999999999999" customHeight="1" x14ac:dyDescent="0.25">
      <c r="A8" s="171"/>
      <c r="B8" s="169" t="s">
        <v>0</v>
      </c>
      <c r="C8" s="170" t="s">
        <v>134</v>
      </c>
      <c r="D8" s="170" t="s">
        <v>5</v>
      </c>
      <c r="E8" s="170">
        <v>2012</v>
      </c>
      <c r="F8" s="170">
        <v>2011</v>
      </c>
    </row>
    <row r="9" spans="1:6" x14ac:dyDescent="0.25">
      <c r="A9" s="42"/>
      <c r="B9" s="34" t="s">
        <v>156</v>
      </c>
      <c r="C9" s="90">
        <v>0</v>
      </c>
      <c r="D9" s="90">
        <v>32015258.379999999</v>
      </c>
      <c r="E9" s="90">
        <v>32015258.379999999</v>
      </c>
      <c r="F9" s="82">
        <v>32089068.68</v>
      </c>
    </row>
    <row r="10" spans="1:6" x14ac:dyDescent="0.25">
      <c r="A10" s="42"/>
      <c r="B10" s="34" t="s">
        <v>157</v>
      </c>
      <c r="C10" s="90">
        <v>0</v>
      </c>
      <c r="D10" s="90">
        <v>283927309.44</v>
      </c>
      <c r="E10" s="90">
        <v>283927309.44</v>
      </c>
      <c r="F10" s="82">
        <v>294313580.72000003</v>
      </c>
    </row>
    <row r="11" spans="1:6" x14ac:dyDescent="0.25">
      <c r="A11" s="42"/>
      <c r="B11" s="34" t="s">
        <v>158</v>
      </c>
      <c r="C11" s="90">
        <v>0</v>
      </c>
      <c r="D11" s="90">
        <v>649233.94999999995</v>
      </c>
      <c r="E11" s="90">
        <v>649233.94999999995</v>
      </c>
      <c r="F11" s="82">
        <v>663448.51</v>
      </c>
    </row>
    <row r="12" spans="1:6" x14ac:dyDescent="0.25">
      <c r="A12" s="42"/>
      <c r="B12" s="34" t="s">
        <v>10</v>
      </c>
      <c r="C12" s="90">
        <v>0</v>
      </c>
      <c r="D12" s="90">
        <v>0</v>
      </c>
      <c r="E12" s="90">
        <v>0</v>
      </c>
      <c r="F12" s="82">
        <v>0</v>
      </c>
    </row>
    <row r="13" spans="1:6" x14ac:dyDescent="0.25">
      <c r="A13" s="42"/>
      <c r="B13" s="34" t="s">
        <v>159</v>
      </c>
      <c r="C13" s="90">
        <v>0</v>
      </c>
      <c r="D13" s="90">
        <v>-106101928.67</v>
      </c>
      <c r="E13" s="90">
        <v>-106101928.67</v>
      </c>
      <c r="F13" s="82">
        <v>-117858891.61</v>
      </c>
    </row>
    <row r="14" spans="1:6" x14ac:dyDescent="0.25">
      <c r="A14" s="42"/>
      <c r="B14" s="34" t="s">
        <v>160</v>
      </c>
      <c r="C14" s="90">
        <v>0</v>
      </c>
      <c r="D14" s="90">
        <v>-575669.47</v>
      </c>
      <c r="E14" s="90">
        <v>-575669.47</v>
      </c>
      <c r="F14" s="82">
        <v>-553792.65</v>
      </c>
    </row>
    <row r="15" spans="1:6" ht="20.149999999999999" customHeight="1" x14ac:dyDescent="0.25">
      <c r="A15" s="64" t="s">
        <v>13</v>
      </c>
      <c r="B15" s="35" t="s">
        <v>14</v>
      </c>
      <c r="C15" s="92">
        <v>0</v>
      </c>
      <c r="D15" s="92">
        <v>209914203.62999997</v>
      </c>
      <c r="E15" s="92">
        <v>209914203.62999997</v>
      </c>
      <c r="F15" s="97">
        <v>208653413.65000001</v>
      </c>
    </row>
    <row r="16" spans="1:6" ht="20.149999999999999" customHeight="1" x14ac:dyDescent="0.25">
      <c r="A16" s="64" t="s">
        <v>15</v>
      </c>
      <c r="B16" s="35" t="s">
        <v>16</v>
      </c>
      <c r="C16" s="92">
        <v>0</v>
      </c>
      <c r="D16" s="92">
        <v>371441932.81999999</v>
      </c>
      <c r="E16" s="92">
        <v>371441932.81999999</v>
      </c>
      <c r="F16" s="49">
        <v>416620814.68000001</v>
      </c>
    </row>
    <row r="17" spans="1:6" ht="20.149999999999999" customHeight="1" x14ac:dyDescent="0.25">
      <c r="A17" s="79" t="s">
        <v>17</v>
      </c>
      <c r="B17" s="36" t="s">
        <v>18</v>
      </c>
      <c r="C17" s="93">
        <v>0</v>
      </c>
      <c r="D17" s="93">
        <v>581356136.44999993</v>
      </c>
      <c r="E17" s="93">
        <v>581356136.44999993</v>
      </c>
      <c r="F17" s="89">
        <v>625274228.33000004</v>
      </c>
    </row>
    <row r="18" spans="1:6" x14ac:dyDescent="0.25">
      <c r="A18" s="42"/>
      <c r="B18" s="34" t="s">
        <v>161</v>
      </c>
      <c r="C18" s="90">
        <v>0</v>
      </c>
      <c r="D18" s="90">
        <v>0</v>
      </c>
      <c r="E18" s="90">
        <v>0</v>
      </c>
      <c r="F18" s="82">
        <v>0</v>
      </c>
    </row>
    <row r="19" spans="1:6" x14ac:dyDescent="0.25">
      <c r="A19" s="42"/>
      <c r="B19" s="34" t="s">
        <v>162</v>
      </c>
      <c r="C19" s="90">
        <v>1434367.57</v>
      </c>
      <c r="D19" s="90">
        <v>0</v>
      </c>
      <c r="E19" s="90">
        <v>1434367.57</v>
      </c>
      <c r="F19" s="82">
        <v>1077048.06</v>
      </c>
    </row>
    <row r="20" spans="1:6" ht="12" customHeight="1" x14ac:dyDescent="0.25">
      <c r="A20" s="42"/>
      <c r="B20" s="34" t="s">
        <v>163</v>
      </c>
      <c r="C20" s="90">
        <v>486080396.12</v>
      </c>
      <c r="D20" s="90">
        <v>10423842.25</v>
      </c>
      <c r="E20" s="90">
        <v>496504238.37</v>
      </c>
      <c r="F20" s="82">
        <v>474317153.76999998</v>
      </c>
    </row>
    <row r="21" spans="1:6" ht="20.149999999999999" customHeight="1" x14ac:dyDescent="0.25">
      <c r="A21" s="64" t="s">
        <v>13</v>
      </c>
      <c r="B21" s="35" t="s">
        <v>22</v>
      </c>
      <c r="C21" s="92">
        <v>487514763.69</v>
      </c>
      <c r="D21" s="92">
        <v>10423842.25</v>
      </c>
      <c r="E21" s="92">
        <v>497938605.94</v>
      </c>
      <c r="F21" s="49">
        <v>475394201.82999998</v>
      </c>
    </row>
    <row r="22" spans="1:6" ht="12" customHeight="1" x14ac:dyDescent="0.25">
      <c r="A22" s="42"/>
      <c r="B22" s="111" t="s">
        <v>164</v>
      </c>
      <c r="C22" s="90">
        <v>11720.37</v>
      </c>
      <c r="D22" s="90">
        <v>3117812.02</v>
      </c>
      <c r="E22" s="90">
        <v>3129532.39</v>
      </c>
      <c r="F22" s="82">
        <v>2259146.33</v>
      </c>
    </row>
    <row r="23" spans="1:6" ht="12" customHeight="1" x14ac:dyDescent="0.25">
      <c r="A23" s="42"/>
      <c r="B23" s="111" t="s">
        <v>165</v>
      </c>
      <c r="C23" s="90">
        <v>103559.16</v>
      </c>
      <c r="D23" s="90">
        <v>0</v>
      </c>
      <c r="E23" s="90">
        <v>103559.16</v>
      </c>
      <c r="F23" s="82">
        <v>7608.05</v>
      </c>
    </row>
    <row r="24" spans="1:6" ht="12" customHeight="1" x14ac:dyDescent="0.25">
      <c r="A24" s="42"/>
      <c r="B24" s="111" t="s">
        <v>139</v>
      </c>
      <c r="C24" s="90">
        <v>5738907.25</v>
      </c>
      <c r="D24" s="90">
        <v>0</v>
      </c>
      <c r="E24" s="90">
        <v>5738907.25</v>
      </c>
      <c r="F24" s="99">
        <v>2510501.84</v>
      </c>
    </row>
    <row r="25" spans="1:6" ht="12" customHeight="1" x14ac:dyDescent="0.25">
      <c r="A25" s="115"/>
      <c r="B25" s="68" t="s">
        <v>146</v>
      </c>
      <c r="C25" s="90">
        <v>0</v>
      </c>
      <c r="D25" s="90">
        <v>471443189.30000001</v>
      </c>
      <c r="E25" s="98" t="s">
        <v>27</v>
      </c>
      <c r="F25" s="84" t="s">
        <v>27</v>
      </c>
    </row>
    <row r="26" spans="1:6" x14ac:dyDescent="0.25">
      <c r="A26" s="42"/>
      <c r="B26" s="111" t="s">
        <v>166</v>
      </c>
      <c r="C26" s="108">
        <v>0</v>
      </c>
      <c r="D26" s="108">
        <v>0</v>
      </c>
      <c r="E26" s="108">
        <v>0</v>
      </c>
      <c r="F26" s="99">
        <v>216953.86</v>
      </c>
    </row>
    <row r="27" spans="1:6" x14ac:dyDescent="0.25">
      <c r="A27" s="42"/>
      <c r="B27" s="112" t="s">
        <v>167</v>
      </c>
      <c r="C27" s="90">
        <v>376158.67</v>
      </c>
      <c r="D27" s="90">
        <v>38752.720000000001</v>
      </c>
      <c r="E27" s="90">
        <v>414911.39</v>
      </c>
      <c r="F27" s="82">
        <v>1520764.79</v>
      </c>
    </row>
    <row r="28" spans="1:6" x14ac:dyDescent="0.25">
      <c r="A28" s="42"/>
      <c r="B28" s="113" t="s">
        <v>205</v>
      </c>
      <c r="C28" s="90">
        <v>128338.43</v>
      </c>
      <c r="D28" s="90">
        <v>0</v>
      </c>
      <c r="E28" s="90">
        <v>128338.43</v>
      </c>
      <c r="F28" s="106">
        <v>0</v>
      </c>
    </row>
    <row r="29" spans="1:6" ht="20.149999999999999" customHeight="1" x14ac:dyDescent="0.25">
      <c r="A29" s="116" t="s">
        <v>15</v>
      </c>
      <c r="B29" s="72" t="s">
        <v>26</v>
      </c>
      <c r="C29" s="92">
        <v>6358683.8799999999</v>
      </c>
      <c r="D29" s="92">
        <v>474599754.04000002</v>
      </c>
      <c r="E29" s="92">
        <v>9515248.620000001</v>
      </c>
      <c r="F29" s="100">
        <v>6514974.8700000001</v>
      </c>
    </row>
    <row r="30" spans="1:6" x14ac:dyDescent="0.25">
      <c r="A30" s="42"/>
      <c r="B30" s="113" t="s">
        <v>168</v>
      </c>
      <c r="C30" s="90">
        <v>0</v>
      </c>
      <c r="D30" s="90">
        <v>0</v>
      </c>
      <c r="E30" s="90">
        <v>0</v>
      </c>
      <c r="F30" s="82">
        <v>23626000.84</v>
      </c>
    </row>
    <row r="31" spans="1:6" ht="12" customHeight="1" x14ac:dyDescent="0.25">
      <c r="A31" s="64"/>
      <c r="B31" s="114" t="s">
        <v>169</v>
      </c>
      <c r="C31" s="90">
        <v>136099.24</v>
      </c>
      <c r="D31" s="90">
        <v>0</v>
      </c>
      <c r="E31" s="90">
        <v>136099.24</v>
      </c>
      <c r="F31" s="94">
        <v>273072.21000000002</v>
      </c>
    </row>
    <row r="32" spans="1:6" ht="12" customHeight="1" x14ac:dyDescent="0.25">
      <c r="A32" s="64"/>
      <c r="B32" s="66" t="s">
        <v>171</v>
      </c>
      <c r="C32" s="90">
        <v>0</v>
      </c>
      <c r="D32" s="90">
        <v>0</v>
      </c>
      <c r="E32" s="90">
        <v>0</v>
      </c>
      <c r="F32" s="102">
        <v>96000</v>
      </c>
    </row>
    <row r="33" spans="1:6" ht="20.149999999999999" customHeight="1" x14ac:dyDescent="0.25">
      <c r="A33" s="116" t="s">
        <v>24</v>
      </c>
      <c r="B33" s="70" t="s">
        <v>36</v>
      </c>
      <c r="C33" s="92">
        <v>136099.24</v>
      </c>
      <c r="D33" s="92">
        <v>0</v>
      </c>
      <c r="E33" s="92">
        <v>136099.24</v>
      </c>
      <c r="F33" s="49">
        <v>23995073.050000001</v>
      </c>
    </row>
    <row r="34" spans="1:6" ht="20.149999999999999" customHeight="1" x14ac:dyDescent="0.25">
      <c r="A34" s="116" t="s">
        <v>25</v>
      </c>
      <c r="B34" s="70" t="s">
        <v>40</v>
      </c>
      <c r="C34" s="92">
        <v>0</v>
      </c>
      <c r="D34" s="92">
        <v>500155.93</v>
      </c>
      <c r="E34" s="92">
        <v>500155.93</v>
      </c>
      <c r="F34" s="49">
        <v>33609.42</v>
      </c>
    </row>
    <row r="35" spans="1:6" ht="12" customHeight="1" x14ac:dyDescent="0.25">
      <c r="A35" s="115"/>
      <c r="B35" s="68" t="s">
        <v>175</v>
      </c>
      <c r="C35" s="90">
        <v>1813504.85</v>
      </c>
      <c r="D35" s="90">
        <v>2990.91</v>
      </c>
      <c r="E35" s="90">
        <v>1816495.76</v>
      </c>
      <c r="F35" s="40">
        <v>1382336.25</v>
      </c>
    </row>
    <row r="36" spans="1:6" ht="12" customHeight="1" x14ac:dyDescent="0.25">
      <c r="A36" s="115"/>
      <c r="B36" s="68" t="s">
        <v>176</v>
      </c>
      <c r="C36" s="90">
        <v>244492817.5</v>
      </c>
      <c r="D36" s="90">
        <v>0</v>
      </c>
      <c r="E36" s="90">
        <v>244492817.5</v>
      </c>
      <c r="F36" s="40">
        <v>232875174.47999999</v>
      </c>
    </row>
    <row r="37" spans="1:6" x14ac:dyDescent="0.25">
      <c r="A37" s="42"/>
      <c r="B37" s="34" t="s">
        <v>177</v>
      </c>
      <c r="C37" s="90">
        <v>407597308.32999998</v>
      </c>
      <c r="D37" s="90">
        <v>16348426.99</v>
      </c>
      <c r="E37" s="90">
        <v>423945735.31999999</v>
      </c>
      <c r="F37" s="82">
        <v>401484589.67000002</v>
      </c>
    </row>
    <row r="38" spans="1:6" x14ac:dyDescent="0.25">
      <c r="A38" s="5"/>
      <c r="B38" s="34" t="s">
        <v>178</v>
      </c>
      <c r="C38" s="90">
        <v>0</v>
      </c>
      <c r="D38" s="90">
        <v>70409.460000000006</v>
      </c>
      <c r="E38" s="90">
        <v>70409.460000000006</v>
      </c>
      <c r="F38" s="82">
        <v>86540.44</v>
      </c>
    </row>
    <row r="39" spans="1:6" x14ac:dyDescent="0.25">
      <c r="A39" s="5"/>
      <c r="B39" s="34" t="s">
        <v>179</v>
      </c>
      <c r="C39" s="90">
        <v>100</v>
      </c>
      <c r="D39" s="90">
        <v>0</v>
      </c>
      <c r="E39" s="90">
        <v>100</v>
      </c>
      <c r="F39" s="82">
        <v>64946.74</v>
      </c>
    </row>
    <row r="40" spans="1:6" ht="20.149999999999999" customHeight="1" x14ac:dyDescent="0.25">
      <c r="A40" s="69" t="s">
        <v>35</v>
      </c>
      <c r="B40" s="70" t="s">
        <v>48</v>
      </c>
      <c r="C40" s="92">
        <v>653903730.67999995</v>
      </c>
      <c r="D40" s="92">
        <v>16421827.360000001</v>
      </c>
      <c r="E40" s="92">
        <v>670325558.03999996</v>
      </c>
      <c r="F40" s="49">
        <v>635893587.58000004</v>
      </c>
    </row>
    <row r="41" spans="1:6" ht="20.149999999999999" customHeight="1" x14ac:dyDescent="0.25">
      <c r="A41" s="77" t="s">
        <v>49</v>
      </c>
      <c r="B41" s="78" t="s">
        <v>50</v>
      </c>
      <c r="C41" s="93">
        <v>1147913277.49</v>
      </c>
      <c r="D41" s="93">
        <v>501945579.58000004</v>
      </c>
      <c r="E41" s="93">
        <v>1178415667.77</v>
      </c>
      <c r="F41" s="89">
        <v>1141831446.75</v>
      </c>
    </row>
    <row r="42" spans="1:6" ht="12" customHeight="1" x14ac:dyDescent="0.25">
      <c r="A42" s="5"/>
      <c r="B42" s="34" t="s">
        <v>180</v>
      </c>
      <c r="C42" s="90">
        <v>0</v>
      </c>
      <c r="D42" s="90">
        <v>10465679891.73</v>
      </c>
      <c r="E42" s="90">
        <v>10465679891.73</v>
      </c>
      <c r="F42" s="82">
        <v>9165163899.6599998</v>
      </c>
    </row>
    <row r="43" spans="1:6" ht="12" customHeight="1" x14ac:dyDescent="0.25">
      <c r="A43" s="46"/>
      <c r="B43" s="56" t="s">
        <v>181</v>
      </c>
      <c r="C43" s="90">
        <v>0</v>
      </c>
      <c r="D43" s="90">
        <v>10071.15</v>
      </c>
      <c r="E43" s="90">
        <v>10071.15</v>
      </c>
      <c r="F43" s="106">
        <v>23321.52</v>
      </c>
    </row>
    <row r="44" spans="1:6" ht="12" customHeight="1" x14ac:dyDescent="0.25">
      <c r="A44" s="74"/>
      <c r="B44" s="73" t="s">
        <v>182</v>
      </c>
      <c r="C44" s="90">
        <v>3328982.94</v>
      </c>
      <c r="D44" s="90">
        <v>6938125.3300000001</v>
      </c>
      <c r="E44" s="90">
        <v>10267108.27</v>
      </c>
      <c r="F44" s="94">
        <v>6073199.3000000007</v>
      </c>
    </row>
    <row r="45" spans="1:6" ht="12" customHeight="1" x14ac:dyDescent="0.25">
      <c r="A45" s="74"/>
      <c r="B45" s="73" t="s">
        <v>183</v>
      </c>
      <c r="C45" s="90">
        <v>434750000</v>
      </c>
      <c r="D45" s="90">
        <v>240000000</v>
      </c>
      <c r="E45" s="90">
        <v>674750000</v>
      </c>
      <c r="F45" s="94">
        <v>636500000</v>
      </c>
    </row>
    <row r="46" spans="1:6" ht="12" customHeight="1" x14ac:dyDescent="0.25">
      <c r="A46" s="74"/>
      <c r="B46" s="73" t="s">
        <v>184</v>
      </c>
      <c r="C46" s="90">
        <v>0</v>
      </c>
      <c r="D46" s="90">
        <v>0</v>
      </c>
      <c r="E46" s="90">
        <v>0</v>
      </c>
      <c r="F46" s="94">
        <v>0</v>
      </c>
    </row>
    <row r="47" spans="1:6" ht="12" customHeight="1" x14ac:dyDescent="0.25">
      <c r="A47" s="74"/>
      <c r="B47" s="73" t="s">
        <v>185</v>
      </c>
      <c r="C47" s="90">
        <v>42809.78</v>
      </c>
      <c r="D47" s="90">
        <v>1849.52</v>
      </c>
      <c r="E47" s="90">
        <v>44659.299999999996</v>
      </c>
      <c r="F47" s="94">
        <v>228180.55</v>
      </c>
    </row>
    <row r="48" spans="1:6" ht="12" customHeight="1" x14ac:dyDescent="0.25">
      <c r="A48" s="74"/>
      <c r="B48" s="73" t="s">
        <v>186</v>
      </c>
      <c r="C48" s="90">
        <v>0</v>
      </c>
      <c r="D48" s="90">
        <v>0</v>
      </c>
      <c r="E48" s="90">
        <v>0</v>
      </c>
      <c r="F48" s="94">
        <v>0</v>
      </c>
    </row>
    <row r="49" spans="1:6" ht="20.149999999999999" customHeight="1" x14ac:dyDescent="0.25">
      <c r="A49" s="79" t="s">
        <v>58</v>
      </c>
      <c r="B49" s="75" t="s">
        <v>59</v>
      </c>
      <c r="C49" s="93">
        <v>438121792.71999997</v>
      </c>
      <c r="D49" s="93">
        <v>10712629937.73</v>
      </c>
      <c r="E49" s="93">
        <v>11150751730.449999</v>
      </c>
      <c r="F49" s="89">
        <v>9807988601.0299988</v>
      </c>
    </row>
    <row r="50" spans="1:6" ht="30" customHeight="1" x14ac:dyDescent="0.25">
      <c r="A50" s="76"/>
      <c r="B50" s="75" t="s">
        <v>60</v>
      </c>
      <c r="C50" s="93">
        <v>1586035070.21</v>
      </c>
      <c r="D50" s="93">
        <v>11795931653.76</v>
      </c>
      <c r="E50" s="93">
        <v>12910523534.67</v>
      </c>
      <c r="F50" s="89">
        <v>11575094276.109999</v>
      </c>
    </row>
    <row r="51" spans="1:6" ht="14.15" customHeight="1" x14ac:dyDescent="0.25">
      <c r="A51" s="32"/>
      <c r="B51" s="33"/>
      <c r="C51" s="52"/>
      <c r="D51" s="52"/>
      <c r="E51" s="52"/>
      <c r="F51" s="52"/>
    </row>
    <row r="52" spans="1:6" ht="20.149999999999999" customHeight="1" x14ac:dyDescent="0.25">
      <c r="A52" s="172"/>
      <c r="B52" s="167" t="s">
        <v>61</v>
      </c>
      <c r="C52" s="170" t="s">
        <v>134</v>
      </c>
      <c r="D52" s="170" t="s">
        <v>5</v>
      </c>
      <c r="E52" s="170">
        <v>2012</v>
      </c>
      <c r="F52" s="170">
        <v>2011</v>
      </c>
    </row>
    <row r="53" spans="1:6" x14ac:dyDescent="0.25">
      <c r="A53" s="80"/>
      <c r="B53" s="81" t="s">
        <v>187</v>
      </c>
      <c r="C53" s="90">
        <v>454537013.65649998</v>
      </c>
      <c r="D53" s="90">
        <v>0</v>
      </c>
      <c r="E53" s="90">
        <v>454537013.65649998</v>
      </c>
      <c r="F53" s="82">
        <v>427420431.93150002</v>
      </c>
    </row>
    <row r="54" spans="1:6" x14ac:dyDescent="0.25">
      <c r="A54" s="80"/>
      <c r="B54" s="81" t="s">
        <v>63</v>
      </c>
      <c r="C54" s="104">
        <v>393878941.19999999</v>
      </c>
      <c r="D54" s="90">
        <v>0</v>
      </c>
      <c r="E54" s="90">
        <v>393878941.19999999</v>
      </c>
      <c r="F54" s="82">
        <v>393878941.19999999</v>
      </c>
    </row>
    <row r="55" spans="1:6" x14ac:dyDescent="0.25">
      <c r="A55" s="80"/>
      <c r="B55" s="81" t="s">
        <v>188</v>
      </c>
      <c r="C55" s="90">
        <v>0</v>
      </c>
      <c r="D55" s="90">
        <v>11794019968.629999</v>
      </c>
      <c r="E55" s="90">
        <v>11794019968.629999</v>
      </c>
      <c r="F55" s="82">
        <v>10500513881</v>
      </c>
    </row>
    <row r="56" spans="1:6" s="2" customFormat="1" ht="20.149999999999999" customHeight="1" x14ac:dyDescent="0.25">
      <c r="A56" s="85" t="s">
        <v>13</v>
      </c>
      <c r="B56" s="86" t="s">
        <v>65</v>
      </c>
      <c r="C56" s="109">
        <v>848415954.85649991</v>
      </c>
      <c r="D56" s="91">
        <v>11794019968.629999</v>
      </c>
      <c r="E56" s="91">
        <v>12642435923.4865</v>
      </c>
      <c r="F56" s="49">
        <v>11321813254.1315</v>
      </c>
    </row>
    <row r="57" spans="1:6" s="2" customFormat="1" ht="20.149999999999999" customHeight="1" x14ac:dyDescent="0.25">
      <c r="A57" s="85" t="s">
        <v>15</v>
      </c>
      <c r="B57" s="86" t="s">
        <v>66</v>
      </c>
      <c r="C57" s="92">
        <v>0</v>
      </c>
      <c r="D57" s="92">
        <v>628982.92000000004</v>
      </c>
      <c r="E57" s="92">
        <v>628982.92000000004</v>
      </c>
      <c r="F57" s="49">
        <v>497733.33</v>
      </c>
    </row>
    <row r="58" spans="1:6" s="2" customFormat="1" ht="20.149999999999999" customHeight="1" x14ac:dyDescent="0.25">
      <c r="A58" s="85" t="s">
        <v>24</v>
      </c>
      <c r="B58" s="86" t="s">
        <v>67</v>
      </c>
      <c r="C58" s="92">
        <v>0</v>
      </c>
      <c r="D58" s="92">
        <v>298062.73</v>
      </c>
      <c r="E58" s="92">
        <v>298062.73</v>
      </c>
      <c r="F58" s="49">
        <v>222716.15</v>
      </c>
    </row>
    <row r="59" spans="1:6" ht="20.149999999999999" customHeight="1" x14ac:dyDescent="0.25">
      <c r="A59" s="87" t="s">
        <v>17</v>
      </c>
      <c r="B59" s="88" t="s">
        <v>68</v>
      </c>
      <c r="C59" s="93">
        <v>848415954.85649991</v>
      </c>
      <c r="D59" s="93">
        <v>11794947014.279999</v>
      </c>
      <c r="E59" s="93">
        <v>12643362969.136499</v>
      </c>
      <c r="F59" s="89">
        <v>11322533703.6115</v>
      </c>
    </row>
    <row r="60" spans="1:6" x14ac:dyDescent="0.25">
      <c r="A60" s="80"/>
      <c r="B60" s="81" t="s">
        <v>189</v>
      </c>
      <c r="C60" s="90">
        <v>238747.84</v>
      </c>
      <c r="D60" s="90">
        <v>732204.69</v>
      </c>
      <c r="E60" s="90">
        <v>970952.52999999991</v>
      </c>
      <c r="F60" s="82">
        <v>1190835.03</v>
      </c>
    </row>
    <row r="61" spans="1:6" x14ac:dyDescent="0.25">
      <c r="A61" s="80"/>
      <c r="B61" s="81" t="s">
        <v>190</v>
      </c>
      <c r="C61" s="90">
        <v>1749103.04</v>
      </c>
      <c r="D61" s="90">
        <v>0</v>
      </c>
      <c r="E61" s="90">
        <v>1749103.04</v>
      </c>
      <c r="F61" s="82">
        <v>1598724.08</v>
      </c>
    </row>
    <row r="62" spans="1:6" x14ac:dyDescent="0.25">
      <c r="A62" s="80"/>
      <c r="B62" s="81" t="s">
        <v>70</v>
      </c>
      <c r="C62" s="90">
        <v>248909043.81999999</v>
      </c>
      <c r="D62" s="90">
        <v>0</v>
      </c>
      <c r="E62" s="90">
        <v>248909043.81999999</v>
      </c>
      <c r="F62" s="82">
        <v>237832900.30000001</v>
      </c>
    </row>
    <row r="63" spans="1:6" ht="12" customHeight="1" x14ac:dyDescent="0.25">
      <c r="A63" s="80"/>
      <c r="B63" s="81" t="s">
        <v>191</v>
      </c>
      <c r="C63" s="90">
        <v>47810.39</v>
      </c>
      <c r="D63" s="90">
        <v>200506.9</v>
      </c>
      <c r="E63" s="90">
        <v>248317.28999999998</v>
      </c>
      <c r="F63" s="82">
        <v>220778.36</v>
      </c>
    </row>
    <row r="64" spans="1:6" ht="20.149999999999999" customHeight="1" x14ac:dyDescent="0.25">
      <c r="A64" s="85" t="s">
        <v>13</v>
      </c>
      <c r="B64" s="86" t="s">
        <v>73</v>
      </c>
      <c r="C64" s="92">
        <v>250944705.08999997</v>
      </c>
      <c r="D64" s="92">
        <v>932711.59</v>
      </c>
      <c r="E64" s="92">
        <v>251877416.67999998</v>
      </c>
      <c r="F64" s="49">
        <v>240843237.77000004</v>
      </c>
    </row>
    <row r="65" spans="1:6" ht="12" customHeight="1" x14ac:dyDescent="0.25">
      <c r="A65" s="80"/>
      <c r="B65" s="81" t="s">
        <v>193</v>
      </c>
      <c r="C65" s="90">
        <v>12350765.789999999</v>
      </c>
      <c r="D65" s="90">
        <v>9154.65</v>
      </c>
      <c r="E65" s="90">
        <v>12359920.439999999</v>
      </c>
      <c r="F65" s="82">
        <v>11426549.359999999</v>
      </c>
    </row>
    <row r="66" spans="1:6" ht="12" customHeight="1" x14ac:dyDescent="0.25">
      <c r="A66" s="80"/>
      <c r="B66" s="81" t="s">
        <v>194</v>
      </c>
      <c r="C66" s="96">
        <v>14221.58</v>
      </c>
      <c r="D66" s="96">
        <v>0</v>
      </c>
      <c r="E66" s="96">
        <v>14221.58</v>
      </c>
      <c r="F66" s="82">
        <v>794.2</v>
      </c>
    </row>
    <row r="67" spans="1:6" x14ac:dyDescent="0.25">
      <c r="A67" s="80"/>
      <c r="B67" s="81" t="s">
        <v>195</v>
      </c>
      <c r="C67" s="90">
        <v>0</v>
      </c>
      <c r="D67" s="90">
        <v>0</v>
      </c>
      <c r="E67" s="90">
        <v>0</v>
      </c>
      <c r="F67" s="82">
        <v>173369.65</v>
      </c>
    </row>
    <row r="68" spans="1:6" x14ac:dyDescent="0.25">
      <c r="A68" s="80"/>
      <c r="B68" s="81" t="s">
        <v>196</v>
      </c>
      <c r="C68" s="90">
        <v>0</v>
      </c>
      <c r="D68" s="90">
        <v>0</v>
      </c>
      <c r="E68" s="90">
        <v>0</v>
      </c>
      <c r="F68" s="82">
        <v>0</v>
      </c>
    </row>
    <row r="69" spans="1:6" x14ac:dyDescent="0.25">
      <c r="A69" s="80"/>
      <c r="B69" s="81" t="s">
        <v>197</v>
      </c>
      <c r="C69" s="96">
        <v>471443189.30000001</v>
      </c>
      <c r="D69" s="96">
        <v>0</v>
      </c>
      <c r="E69" s="110" t="s">
        <v>27</v>
      </c>
      <c r="F69" s="84" t="s">
        <v>27</v>
      </c>
    </row>
    <row r="70" spans="1:6" ht="12" customHeight="1" x14ac:dyDescent="0.25">
      <c r="A70" s="80"/>
      <c r="B70" s="81" t="s">
        <v>198</v>
      </c>
      <c r="C70" s="96">
        <v>0</v>
      </c>
      <c r="D70" s="96">
        <v>0</v>
      </c>
      <c r="E70" s="96">
        <v>0</v>
      </c>
      <c r="F70" s="82">
        <v>0</v>
      </c>
    </row>
    <row r="71" spans="1:6" ht="12" customHeight="1" x14ac:dyDescent="0.25">
      <c r="A71" s="80"/>
      <c r="B71" s="81" t="s">
        <v>199</v>
      </c>
      <c r="C71" s="104">
        <v>0</v>
      </c>
      <c r="D71" s="104">
        <v>0</v>
      </c>
      <c r="E71" s="104">
        <v>0</v>
      </c>
      <c r="F71" s="82">
        <v>0</v>
      </c>
    </row>
    <row r="72" spans="1:6" s="2" customFormat="1" ht="20.149999999999999" customHeight="1" x14ac:dyDescent="0.25">
      <c r="A72" s="85" t="s">
        <v>15</v>
      </c>
      <c r="B72" s="86" t="s">
        <v>74</v>
      </c>
      <c r="C72" s="109">
        <v>483808176.67000002</v>
      </c>
      <c r="D72" s="109">
        <v>9154.65</v>
      </c>
      <c r="E72" s="109">
        <v>12374142.02</v>
      </c>
      <c r="F72" s="49">
        <v>11600713.209999999</v>
      </c>
    </row>
    <row r="73" spans="1:6" ht="20.149999999999999" customHeight="1" x14ac:dyDescent="0.25">
      <c r="A73" s="85" t="s">
        <v>24</v>
      </c>
      <c r="B73" s="86" t="s">
        <v>36</v>
      </c>
      <c r="C73" s="109">
        <v>2865746.09</v>
      </c>
      <c r="D73" s="109">
        <v>27651.63</v>
      </c>
      <c r="E73" s="109">
        <v>2893397.7199999997</v>
      </c>
      <c r="F73" s="49">
        <v>26791.439999999999</v>
      </c>
    </row>
    <row r="74" spans="1:6" s="2" customFormat="1" ht="12" customHeight="1" x14ac:dyDescent="0.2">
      <c r="A74" s="80"/>
      <c r="B74" s="81" t="s">
        <v>200</v>
      </c>
      <c r="C74" s="90">
        <v>0</v>
      </c>
      <c r="D74" s="90">
        <v>11393.37</v>
      </c>
      <c r="E74" s="90">
        <v>11393.37</v>
      </c>
      <c r="F74" s="82">
        <v>20661.009999999998</v>
      </c>
    </row>
    <row r="75" spans="1:6" s="2" customFormat="1" ht="12" customHeight="1" x14ac:dyDescent="0.2">
      <c r="A75" s="80"/>
      <c r="B75" s="81" t="s">
        <v>201</v>
      </c>
      <c r="C75" s="90">
        <v>0</v>
      </c>
      <c r="D75" s="90">
        <v>0</v>
      </c>
      <c r="E75" s="90">
        <v>0</v>
      </c>
      <c r="F75" s="82">
        <v>66295.789999999994</v>
      </c>
    </row>
    <row r="76" spans="1:6" x14ac:dyDescent="0.25">
      <c r="A76" s="80"/>
      <c r="B76" s="81" t="s">
        <v>202</v>
      </c>
      <c r="C76" s="90">
        <v>487.5</v>
      </c>
      <c r="D76" s="90">
        <v>2410</v>
      </c>
      <c r="E76" s="90">
        <v>2897.5</v>
      </c>
      <c r="F76" s="82">
        <v>2377.5</v>
      </c>
    </row>
    <row r="77" spans="1:6" s="2" customFormat="1" ht="12" customHeight="1" x14ac:dyDescent="0.2">
      <c r="A77" s="80"/>
      <c r="B77" s="81" t="s">
        <v>203</v>
      </c>
      <c r="C77" s="90">
        <v>0</v>
      </c>
      <c r="D77" s="90">
        <v>1318.24</v>
      </c>
      <c r="E77" s="90">
        <v>1318.24</v>
      </c>
      <c r="F77" s="82">
        <v>495.78</v>
      </c>
    </row>
    <row r="78" spans="1:6" s="2" customFormat="1" ht="20.149999999999999" customHeight="1" x14ac:dyDescent="0.25">
      <c r="A78" s="85" t="s">
        <v>25</v>
      </c>
      <c r="B78" s="86" t="s">
        <v>48</v>
      </c>
      <c r="C78" s="92">
        <v>487.5</v>
      </c>
      <c r="D78" s="92">
        <v>15121.61</v>
      </c>
      <c r="E78" s="92">
        <v>15609.11</v>
      </c>
      <c r="F78" s="49">
        <v>89830.079999999987</v>
      </c>
    </row>
    <row r="79" spans="1:6" ht="20.149999999999999" customHeight="1" x14ac:dyDescent="0.25">
      <c r="A79" s="87" t="s">
        <v>49</v>
      </c>
      <c r="B79" s="88" t="s">
        <v>50</v>
      </c>
      <c r="C79" s="93">
        <v>737619115.3499999</v>
      </c>
      <c r="D79" s="93">
        <v>984639.48</v>
      </c>
      <c r="E79" s="93">
        <v>267160565.52999997</v>
      </c>
      <c r="F79" s="89">
        <v>252560572.50000003</v>
      </c>
    </row>
    <row r="80" spans="1:6" x14ac:dyDescent="0.25">
      <c r="A80" s="80"/>
      <c r="B80" s="81" t="s">
        <v>83</v>
      </c>
      <c r="C80" s="90">
        <v>0</v>
      </c>
      <c r="D80" s="90">
        <v>0</v>
      </c>
      <c r="E80" s="90">
        <v>0</v>
      </c>
      <c r="F80" s="82">
        <v>0</v>
      </c>
    </row>
    <row r="81" spans="1:6" ht="20.149999999999999" customHeight="1" x14ac:dyDescent="0.25">
      <c r="A81" s="87" t="s">
        <v>58</v>
      </c>
      <c r="B81" s="88" t="s">
        <v>59</v>
      </c>
      <c r="C81" s="93">
        <v>0</v>
      </c>
      <c r="D81" s="93">
        <v>0</v>
      </c>
      <c r="E81" s="93">
        <v>0</v>
      </c>
      <c r="F81" s="89">
        <v>0</v>
      </c>
    </row>
    <row r="82" spans="1:6" ht="30" customHeight="1" x14ac:dyDescent="0.25">
      <c r="A82" s="87"/>
      <c r="B82" s="88" t="s">
        <v>84</v>
      </c>
      <c r="C82" s="93">
        <v>1586035070.2064998</v>
      </c>
      <c r="D82" s="93">
        <v>11795931653.759998</v>
      </c>
      <c r="E82" s="93">
        <v>12910523534.6665</v>
      </c>
      <c r="F82" s="89">
        <v>11575094276.1115</v>
      </c>
    </row>
  </sheetData>
  <pageMargins left="0.11811023622047245" right="0.11811023622047245" top="0.11811023622047245" bottom="0.11811023622047245" header="0.31496062992125984" footer="0.31496062992125984"/>
  <pageSetup paperSize="9" scale="95" orientation="portrait" r:id="rId1"/>
  <rowBreaks count="1" manualBreakCount="1">
    <brk id="5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I87"/>
  <sheetViews>
    <sheetView topLeftCell="A31" zoomScaleNormal="100" workbookViewId="0">
      <selection activeCell="A55" sqref="A55:F55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7" width="15.7265625" style="1" customWidth="1"/>
    <col min="8" max="8" width="11.453125" style="1"/>
    <col min="9" max="9" width="11.81640625" style="1" bestFit="1" customWidth="1"/>
    <col min="10" max="16384" width="11.453125" style="1"/>
  </cols>
  <sheetData>
    <row r="1" spans="1:6" s="24" customFormat="1" ht="13" customHeight="1" x14ac:dyDescent="0.25">
      <c r="A1" s="23" t="s">
        <v>120</v>
      </c>
      <c r="B1" s="23"/>
      <c r="C1" s="23"/>
      <c r="D1" s="23"/>
      <c r="E1" s="23"/>
    </row>
    <row r="2" spans="1:6" s="24" customFormat="1" ht="11.15" customHeight="1" x14ac:dyDescent="0.25">
      <c r="A2" s="25" t="s">
        <v>121</v>
      </c>
      <c r="B2" s="23"/>
      <c r="C2" s="23"/>
      <c r="D2" s="23"/>
      <c r="E2" s="23"/>
    </row>
    <row r="3" spans="1:6" s="24" customFormat="1" ht="11.15" customHeight="1" x14ac:dyDescent="0.25">
      <c r="A3" s="25" t="s">
        <v>122</v>
      </c>
      <c r="B3" s="23"/>
      <c r="C3" s="23"/>
      <c r="D3" s="23"/>
      <c r="E3" s="23"/>
    </row>
    <row r="4" spans="1:6" s="24" customFormat="1" ht="11.15" customHeight="1" x14ac:dyDescent="0.25">
      <c r="A4" s="25" t="s">
        <v>155</v>
      </c>
      <c r="B4" s="23"/>
      <c r="C4" s="23"/>
      <c r="D4" s="23"/>
      <c r="E4" s="23"/>
    </row>
    <row r="5" spans="1:6" s="24" customFormat="1" ht="11.15" customHeight="1" x14ac:dyDescent="0.25">
      <c r="A5" s="25" t="s">
        <v>124</v>
      </c>
      <c r="B5" s="23"/>
      <c r="C5" s="23"/>
      <c r="D5" s="23"/>
      <c r="E5" s="23"/>
    </row>
    <row r="6" spans="1:6" s="24" customFormat="1" ht="11.15" customHeight="1" x14ac:dyDescent="0.25">
      <c r="A6" s="26" t="s">
        <v>123</v>
      </c>
      <c r="B6" s="23"/>
      <c r="C6" s="23"/>
      <c r="D6" s="23"/>
      <c r="E6" s="23"/>
    </row>
    <row r="7" spans="1:6" s="24" customFormat="1" ht="11.15" customHeight="1" x14ac:dyDescent="0.25">
      <c r="A7" s="27"/>
      <c r="B7" s="23"/>
      <c r="C7" s="23"/>
      <c r="D7" s="23"/>
      <c r="E7" s="23"/>
    </row>
    <row r="8" spans="1:6" ht="20.149999999999999" customHeight="1" x14ac:dyDescent="0.25">
      <c r="A8" s="164"/>
      <c r="B8" s="169" t="s">
        <v>0</v>
      </c>
      <c r="C8" s="170" t="s">
        <v>134</v>
      </c>
      <c r="D8" s="170" t="s">
        <v>5</v>
      </c>
      <c r="E8" s="170">
        <v>2011</v>
      </c>
      <c r="F8" s="170">
        <v>2010</v>
      </c>
    </row>
    <row r="9" spans="1:6" x14ac:dyDescent="0.25">
      <c r="A9" s="5"/>
      <c r="B9" s="34" t="s">
        <v>156</v>
      </c>
      <c r="C9" s="82">
        <v>0</v>
      </c>
      <c r="D9" s="82">
        <v>32089068.68</v>
      </c>
      <c r="E9" s="82">
        <v>32089068.68</v>
      </c>
      <c r="F9" s="90">
        <v>32089068.68</v>
      </c>
    </row>
    <row r="10" spans="1:6" x14ac:dyDescent="0.25">
      <c r="A10" s="5"/>
      <c r="B10" s="34" t="s">
        <v>157</v>
      </c>
      <c r="C10" s="82">
        <v>0</v>
      </c>
      <c r="D10" s="82">
        <v>294313580.72000003</v>
      </c>
      <c r="E10" s="82">
        <v>294313580.72000003</v>
      </c>
      <c r="F10" s="90">
        <v>287654310.41000003</v>
      </c>
    </row>
    <row r="11" spans="1:6" x14ac:dyDescent="0.25">
      <c r="A11" s="5"/>
      <c r="B11" s="34" t="s">
        <v>158</v>
      </c>
      <c r="C11" s="82">
        <v>0</v>
      </c>
      <c r="D11" s="82">
        <v>663448.51</v>
      </c>
      <c r="E11" s="82">
        <v>663448.51</v>
      </c>
      <c r="F11" s="90">
        <v>684770.36</v>
      </c>
    </row>
    <row r="12" spans="1:6" x14ac:dyDescent="0.25">
      <c r="A12" s="5"/>
      <c r="B12" s="34" t="s">
        <v>10</v>
      </c>
      <c r="C12" s="82">
        <v>0</v>
      </c>
      <c r="D12" s="82">
        <v>0</v>
      </c>
      <c r="E12" s="82">
        <v>0</v>
      </c>
      <c r="F12" s="90">
        <v>0</v>
      </c>
    </row>
    <row r="13" spans="1:6" x14ac:dyDescent="0.25">
      <c r="A13" s="5"/>
      <c r="B13" s="34" t="s">
        <v>159</v>
      </c>
      <c r="C13" s="82">
        <v>0</v>
      </c>
      <c r="D13" s="82">
        <v>-117858891.61</v>
      </c>
      <c r="E13" s="82">
        <v>-117858891.61</v>
      </c>
      <c r="F13" s="90">
        <v>-111524863.02</v>
      </c>
    </row>
    <row r="14" spans="1:6" x14ac:dyDescent="0.25">
      <c r="A14" s="5"/>
      <c r="B14" s="34" t="s">
        <v>160</v>
      </c>
      <c r="C14" s="82">
        <v>0</v>
      </c>
      <c r="D14" s="82">
        <v>-553792.65</v>
      </c>
      <c r="E14" s="82">
        <v>-553792.65</v>
      </c>
      <c r="F14" s="90">
        <v>-500786.54</v>
      </c>
    </row>
    <row r="15" spans="1:6" ht="20.149999999999999" customHeight="1" x14ac:dyDescent="0.25">
      <c r="A15" s="58" t="s">
        <v>13</v>
      </c>
      <c r="B15" s="35" t="s">
        <v>14</v>
      </c>
      <c r="C15" s="97">
        <v>0</v>
      </c>
      <c r="D15" s="97">
        <v>208653413.65000001</v>
      </c>
      <c r="E15" s="97">
        <v>208653413.65000001</v>
      </c>
      <c r="F15" s="97">
        <v>208402499.89000008</v>
      </c>
    </row>
    <row r="16" spans="1:6" ht="20.149999999999999" customHeight="1" x14ac:dyDescent="0.25">
      <c r="A16" s="58" t="s">
        <v>15</v>
      </c>
      <c r="B16" s="35" t="s">
        <v>16</v>
      </c>
      <c r="C16" s="49">
        <v>0</v>
      </c>
      <c r="D16" s="49">
        <v>416620814.68000001</v>
      </c>
      <c r="E16" s="49">
        <v>416620814.68000001</v>
      </c>
      <c r="F16" s="97">
        <v>461855005.51999998</v>
      </c>
    </row>
    <row r="17" spans="1:6" ht="20.149999999999999" customHeight="1" x14ac:dyDescent="0.25">
      <c r="A17" s="59" t="s">
        <v>17</v>
      </c>
      <c r="B17" s="36" t="s">
        <v>18</v>
      </c>
      <c r="C17" s="89">
        <v>0</v>
      </c>
      <c r="D17" s="89">
        <v>625274228.33000004</v>
      </c>
      <c r="E17" s="89">
        <v>625274228.33000004</v>
      </c>
      <c r="F17" s="93">
        <v>670257505.41000009</v>
      </c>
    </row>
    <row r="18" spans="1:6" x14ac:dyDescent="0.25">
      <c r="A18" s="5"/>
      <c r="B18" s="34" t="s">
        <v>161</v>
      </c>
      <c r="C18" s="82">
        <v>0</v>
      </c>
      <c r="D18" s="82">
        <v>0</v>
      </c>
      <c r="E18" s="82">
        <v>0</v>
      </c>
      <c r="F18" s="90">
        <v>0</v>
      </c>
    </row>
    <row r="19" spans="1:6" x14ac:dyDescent="0.25">
      <c r="A19" s="5"/>
      <c r="B19" s="34" t="s">
        <v>162</v>
      </c>
      <c r="C19" s="82">
        <v>1077048.06</v>
      </c>
      <c r="D19" s="82">
        <v>0</v>
      </c>
      <c r="E19" s="82">
        <v>1077048.06</v>
      </c>
      <c r="F19" s="90">
        <v>951642.12</v>
      </c>
    </row>
    <row r="20" spans="1:6" ht="12" customHeight="1" x14ac:dyDescent="0.25">
      <c r="A20" s="5"/>
      <c r="B20" s="34" t="s">
        <v>163</v>
      </c>
      <c r="C20" s="82">
        <v>460729692.88</v>
      </c>
      <c r="D20" s="82">
        <v>13587460.890000001</v>
      </c>
      <c r="E20" s="82">
        <v>474317153.76999998</v>
      </c>
      <c r="F20" s="90">
        <v>464619853.5</v>
      </c>
    </row>
    <row r="21" spans="1:6" ht="20.149999999999999" customHeight="1" x14ac:dyDescent="0.25">
      <c r="A21" s="58" t="s">
        <v>13</v>
      </c>
      <c r="B21" s="35" t="s">
        <v>22</v>
      </c>
      <c r="C21" s="49">
        <v>461806740.94</v>
      </c>
      <c r="D21" s="49">
        <v>13587460.890000001</v>
      </c>
      <c r="E21" s="49">
        <v>475394201.82999998</v>
      </c>
      <c r="F21" s="92">
        <v>465571495.62</v>
      </c>
    </row>
    <row r="22" spans="1:6" ht="12" customHeight="1" x14ac:dyDescent="0.25">
      <c r="A22" s="42"/>
      <c r="B22" s="54" t="s">
        <v>164</v>
      </c>
      <c r="C22" s="82">
        <v>10404.64</v>
      </c>
      <c r="D22" s="82">
        <v>2248741.69</v>
      </c>
      <c r="E22" s="82">
        <v>2259146.33</v>
      </c>
      <c r="F22" s="90">
        <v>1993218.07</v>
      </c>
    </row>
    <row r="23" spans="1:6" ht="12" customHeight="1" x14ac:dyDescent="0.25">
      <c r="A23" s="42"/>
      <c r="B23" s="54" t="s">
        <v>165</v>
      </c>
      <c r="C23" s="82">
        <v>7608.05</v>
      </c>
      <c r="D23" s="82">
        <v>0</v>
      </c>
      <c r="E23" s="82">
        <v>7608.05</v>
      </c>
      <c r="F23" s="90">
        <v>2275.87</v>
      </c>
    </row>
    <row r="24" spans="1:6" ht="12" customHeight="1" x14ac:dyDescent="0.25">
      <c r="A24" s="42"/>
      <c r="B24" s="54" t="s">
        <v>139</v>
      </c>
      <c r="C24" s="82">
        <v>2510501.84</v>
      </c>
      <c r="D24" s="82">
        <v>0</v>
      </c>
      <c r="E24" s="99">
        <v>2510501.84</v>
      </c>
      <c r="F24" s="90">
        <v>2345522.29</v>
      </c>
    </row>
    <row r="25" spans="1:6" x14ac:dyDescent="0.25">
      <c r="A25" s="42"/>
      <c r="B25" s="54" t="s">
        <v>166</v>
      </c>
      <c r="C25" s="82">
        <v>216953.86</v>
      </c>
      <c r="D25" s="82">
        <v>0</v>
      </c>
      <c r="E25" s="99">
        <v>216953.86</v>
      </c>
      <c r="F25" s="82">
        <v>0</v>
      </c>
    </row>
    <row r="26" spans="1:6" ht="12" customHeight="1" x14ac:dyDescent="0.25">
      <c r="A26" s="67"/>
      <c r="B26" s="68" t="s">
        <v>146</v>
      </c>
      <c r="C26" s="40">
        <v>0</v>
      </c>
      <c r="D26" s="40">
        <v>403471994.89999998</v>
      </c>
      <c r="E26" s="84" t="s">
        <v>27</v>
      </c>
      <c r="F26" s="98" t="s">
        <v>27</v>
      </c>
    </row>
    <row r="27" spans="1:6" x14ac:dyDescent="0.25">
      <c r="A27" s="42"/>
      <c r="B27" s="55" t="s">
        <v>167</v>
      </c>
      <c r="C27" s="82">
        <v>1373098.53</v>
      </c>
      <c r="D27" s="82">
        <v>147666.26</v>
      </c>
      <c r="E27" s="82">
        <v>1520764.79</v>
      </c>
      <c r="F27" s="82">
        <v>0</v>
      </c>
    </row>
    <row r="28" spans="1:6" ht="20.149999999999999" customHeight="1" x14ac:dyDescent="0.25">
      <c r="A28" s="71" t="s">
        <v>15</v>
      </c>
      <c r="B28" s="72" t="s">
        <v>26</v>
      </c>
      <c r="C28" s="100">
        <v>4118566.92</v>
      </c>
      <c r="D28" s="100">
        <v>405868402.84999996</v>
      </c>
      <c r="E28" s="100">
        <v>6514974.8700000001</v>
      </c>
      <c r="F28" s="101">
        <v>4341016.2300000004</v>
      </c>
    </row>
    <row r="29" spans="1:6" x14ac:dyDescent="0.25">
      <c r="A29" s="42"/>
      <c r="B29" s="45" t="s">
        <v>168</v>
      </c>
      <c r="C29" s="82">
        <v>23626000.84</v>
      </c>
      <c r="D29" s="82">
        <v>0</v>
      </c>
      <c r="E29" s="82">
        <v>23626000.84</v>
      </c>
      <c r="F29" s="90">
        <v>20781067.23</v>
      </c>
    </row>
    <row r="30" spans="1:6" ht="12" customHeight="1" x14ac:dyDescent="0.25">
      <c r="A30" s="64"/>
      <c r="B30" s="73" t="s">
        <v>169</v>
      </c>
      <c r="C30" s="94">
        <v>273072.21000000002</v>
      </c>
      <c r="D30" s="94">
        <v>0</v>
      </c>
      <c r="E30" s="94">
        <v>273072.21000000002</v>
      </c>
      <c r="F30" s="97">
        <v>415057.77</v>
      </c>
    </row>
    <row r="31" spans="1:6" ht="12" customHeight="1" x14ac:dyDescent="0.25">
      <c r="A31" s="64"/>
      <c r="B31" s="73" t="s">
        <v>170</v>
      </c>
      <c r="C31" s="94">
        <v>0</v>
      </c>
      <c r="D31" s="94">
        <v>0</v>
      </c>
      <c r="E31" s="94">
        <v>0</v>
      </c>
      <c r="F31" s="97">
        <v>13654.71</v>
      </c>
    </row>
    <row r="32" spans="1:6" ht="12" customHeight="1" x14ac:dyDescent="0.25">
      <c r="A32" s="58"/>
      <c r="B32" s="66" t="s">
        <v>171</v>
      </c>
      <c r="C32" s="102">
        <v>0</v>
      </c>
      <c r="D32" s="102">
        <v>96000</v>
      </c>
      <c r="E32" s="102">
        <v>96000</v>
      </c>
      <c r="F32" s="103">
        <v>0</v>
      </c>
    </row>
    <row r="33" spans="1:6" x14ac:dyDescent="0.25">
      <c r="A33" s="5"/>
      <c r="B33" s="34" t="s">
        <v>172</v>
      </c>
      <c r="C33" s="82">
        <v>0</v>
      </c>
      <c r="D33" s="82">
        <v>0</v>
      </c>
      <c r="E33" s="82">
        <v>0</v>
      </c>
      <c r="F33" s="90">
        <v>0</v>
      </c>
    </row>
    <row r="34" spans="1:6" x14ac:dyDescent="0.25">
      <c r="A34" s="5"/>
      <c r="B34" s="34" t="s">
        <v>173</v>
      </c>
      <c r="C34" s="82">
        <v>0</v>
      </c>
      <c r="D34" s="82">
        <v>0</v>
      </c>
      <c r="E34" s="82">
        <v>0</v>
      </c>
      <c r="F34" s="90">
        <v>0</v>
      </c>
    </row>
    <row r="35" spans="1:6" ht="12" customHeight="1" x14ac:dyDescent="0.25">
      <c r="A35" s="5"/>
      <c r="B35" s="34" t="s">
        <v>174</v>
      </c>
      <c r="C35" s="82">
        <v>0</v>
      </c>
      <c r="D35" s="82">
        <v>0</v>
      </c>
      <c r="E35" s="99">
        <v>0</v>
      </c>
      <c r="F35" s="104">
        <v>0</v>
      </c>
    </row>
    <row r="36" spans="1:6" ht="20.149999999999999" customHeight="1" x14ac:dyDescent="0.25">
      <c r="A36" s="69" t="s">
        <v>24</v>
      </c>
      <c r="B36" s="70" t="s">
        <v>36</v>
      </c>
      <c r="C36" s="49">
        <v>23899073.050000001</v>
      </c>
      <c r="D36" s="49">
        <v>96000</v>
      </c>
      <c r="E36" s="49">
        <v>23995073.050000001</v>
      </c>
      <c r="F36" s="92">
        <v>21209779.710000001</v>
      </c>
    </row>
    <row r="37" spans="1:6" ht="20.149999999999999" customHeight="1" x14ac:dyDescent="0.25">
      <c r="A37" s="69" t="s">
        <v>25</v>
      </c>
      <c r="B37" s="70" t="s">
        <v>40</v>
      </c>
      <c r="C37" s="49">
        <v>0</v>
      </c>
      <c r="D37" s="49">
        <v>33609.42</v>
      </c>
      <c r="E37" s="49">
        <v>33609.42</v>
      </c>
      <c r="F37" s="92">
        <v>284678.28999999998</v>
      </c>
    </row>
    <row r="38" spans="1:6" ht="12" customHeight="1" x14ac:dyDescent="0.25">
      <c r="A38" s="67"/>
      <c r="B38" s="68" t="s">
        <v>175</v>
      </c>
      <c r="C38" s="40">
        <v>1379348.06</v>
      </c>
      <c r="D38" s="40">
        <v>2988.19</v>
      </c>
      <c r="E38" s="40">
        <v>1382336.25</v>
      </c>
      <c r="F38" s="105">
        <v>1327623.05</v>
      </c>
    </row>
    <row r="39" spans="1:6" ht="12" customHeight="1" x14ac:dyDescent="0.25">
      <c r="A39" s="67"/>
      <c r="B39" s="68" t="s">
        <v>176</v>
      </c>
      <c r="C39" s="40">
        <v>232875174.47999999</v>
      </c>
      <c r="D39" s="40">
        <v>0</v>
      </c>
      <c r="E39" s="40">
        <v>232875174.47999999</v>
      </c>
      <c r="F39" s="105">
        <v>217720500.69</v>
      </c>
    </row>
    <row r="40" spans="1:6" x14ac:dyDescent="0.25">
      <c r="A40" s="5"/>
      <c r="B40" s="34" t="s">
        <v>177</v>
      </c>
      <c r="C40" s="82">
        <v>385594010.63</v>
      </c>
      <c r="D40" s="82">
        <v>15890579.039999999</v>
      </c>
      <c r="E40" s="82">
        <v>401484589.67000002</v>
      </c>
      <c r="F40" s="90">
        <v>235520444.94</v>
      </c>
    </row>
    <row r="41" spans="1:6" x14ac:dyDescent="0.25">
      <c r="A41" s="5"/>
      <c r="B41" s="34" t="s">
        <v>178</v>
      </c>
      <c r="C41" s="82">
        <v>0</v>
      </c>
      <c r="D41" s="82">
        <v>86540.44</v>
      </c>
      <c r="E41" s="82">
        <v>86540.44</v>
      </c>
      <c r="F41" s="90">
        <v>8888.42</v>
      </c>
    </row>
    <row r="42" spans="1:6" x14ac:dyDescent="0.25">
      <c r="A42" s="5"/>
      <c r="B42" s="34" t="s">
        <v>179</v>
      </c>
      <c r="C42" s="82">
        <v>0</v>
      </c>
      <c r="D42" s="82">
        <v>64946.74</v>
      </c>
      <c r="E42" s="82">
        <v>64946.74</v>
      </c>
      <c r="F42" s="90">
        <v>647668.99</v>
      </c>
    </row>
    <row r="43" spans="1:6" ht="20.149999999999999" customHeight="1" x14ac:dyDescent="0.25">
      <c r="A43" s="69" t="s">
        <v>35</v>
      </c>
      <c r="B43" s="70" t="s">
        <v>48</v>
      </c>
      <c r="C43" s="49">
        <v>619848533.16999996</v>
      </c>
      <c r="D43" s="49">
        <v>16045054.409999998</v>
      </c>
      <c r="E43" s="49">
        <v>635893587.58000004</v>
      </c>
      <c r="F43" s="92">
        <v>455225126.09000003</v>
      </c>
    </row>
    <row r="44" spans="1:6" ht="20.149999999999999" customHeight="1" x14ac:dyDescent="0.25">
      <c r="A44" s="77" t="s">
        <v>49</v>
      </c>
      <c r="B44" s="78" t="s">
        <v>50</v>
      </c>
      <c r="C44" s="89">
        <v>1109672914.0799999</v>
      </c>
      <c r="D44" s="89">
        <v>435630527.56999993</v>
      </c>
      <c r="E44" s="89">
        <v>1141831446.75</v>
      </c>
      <c r="F44" s="93">
        <v>946632095.94000006</v>
      </c>
    </row>
    <row r="45" spans="1:6" ht="12" customHeight="1" x14ac:dyDescent="0.25">
      <c r="A45" s="5"/>
      <c r="B45" s="34" t="s">
        <v>180</v>
      </c>
      <c r="C45" s="82">
        <v>0</v>
      </c>
      <c r="D45" s="82">
        <v>9165163899.6599998</v>
      </c>
      <c r="E45" s="82">
        <v>9165163899.6599998</v>
      </c>
      <c r="F45" s="90">
        <v>8786336426.1700001</v>
      </c>
    </row>
    <row r="46" spans="1:6" ht="12" customHeight="1" x14ac:dyDescent="0.25">
      <c r="A46" s="46"/>
      <c r="B46" s="56" t="s">
        <v>181</v>
      </c>
      <c r="C46" s="106">
        <v>0</v>
      </c>
      <c r="D46" s="106">
        <v>23321.52</v>
      </c>
      <c r="E46" s="106">
        <v>23321.52</v>
      </c>
      <c r="F46" s="107">
        <v>30424.35</v>
      </c>
    </row>
    <row r="47" spans="1:6" ht="12" customHeight="1" x14ac:dyDescent="0.25">
      <c r="A47" s="74"/>
      <c r="B47" s="73" t="s">
        <v>182</v>
      </c>
      <c r="C47" s="94">
        <v>2606877.1800000002</v>
      </c>
      <c r="D47" s="94">
        <v>3466322.12</v>
      </c>
      <c r="E47" s="94">
        <v>6073199.3000000007</v>
      </c>
      <c r="F47" s="97">
        <v>4928353.93</v>
      </c>
    </row>
    <row r="48" spans="1:6" ht="12" customHeight="1" x14ac:dyDescent="0.25">
      <c r="A48" s="74"/>
      <c r="B48" s="73" t="s">
        <v>183</v>
      </c>
      <c r="C48" s="94">
        <v>363500000</v>
      </c>
      <c r="D48" s="94">
        <v>273000000</v>
      </c>
      <c r="E48" s="94">
        <v>636500000</v>
      </c>
      <c r="F48" s="97">
        <v>591300000</v>
      </c>
    </row>
    <row r="49" spans="1:6" ht="12" customHeight="1" x14ac:dyDescent="0.25">
      <c r="A49" s="74"/>
      <c r="B49" s="73" t="s">
        <v>184</v>
      </c>
      <c r="C49" s="94">
        <v>0</v>
      </c>
      <c r="D49" s="94">
        <v>0</v>
      </c>
      <c r="E49" s="94">
        <v>0</v>
      </c>
      <c r="F49" s="97">
        <v>0</v>
      </c>
    </row>
    <row r="50" spans="1:6" ht="12" customHeight="1" x14ac:dyDescent="0.25">
      <c r="A50" s="74"/>
      <c r="B50" s="73" t="s">
        <v>185</v>
      </c>
      <c r="C50" s="94">
        <v>168822.77</v>
      </c>
      <c r="D50" s="94">
        <v>59357.78</v>
      </c>
      <c r="E50" s="94">
        <v>228180.55</v>
      </c>
      <c r="F50" s="97">
        <v>83059.100000000006</v>
      </c>
    </row>
    <row r="51" spans="1:6" ht="12" customHeight="1" x14ac:dyDescent="0.25">
      <c r="A51" s="74"/>
      <c r="B51" s="73" t="s">
        <v>186</v>
      </c>
      <c r="C51" s="94">
        <v>0</v>
      </c>
      <c r="D51" s="94">
        <v>0</v>
      </c>
      <c r="E51" s="94">
        <v>0</v>
      </c>
      <c r="F51" s="97">
        <v>0</v>
      </c>
    </row>
    <row r="52" spans="1:6" ht="20.149999999999999" customHeight="1" x14ac:dyDescent="0.25">
      <c r="A52" s="79" t="s">
        <v>58</v>
      </c>
      <c r="B52" s="75" t="s">
        <v>59</v>
      </c>
      <c r="C52" s="89">
        <v>366275699.94999999</v>
      </c>
      <c r="D52" s="89">
        <v>9441712901.0800018</v>
      </c>
      <c r="E52" s="89">
        <v>9807988601.0299988</v>
      </c>
      <c r="F52" s="93">
        <v>9382678263.5500011</v>
      </c>
    </row>
    <row r="53" spans="1:6" ht="30" customHeight="1" x14ac:dyDescent="0.25">
      <c r="A53" s="76"/>
      <c r="B53" s="75" t="s">
        <v>60</v>
      </c>
      <c r="C53" s="89">
        <v>1475948614.03</v>
      </c>
      <c r="D53" s="89">
        <v>10502617656.980001</v>
      </c>
      <c r="E53" s="89">
        <v>11575094276.109999</v>
      </c>
      <c r="F53" s="93">
        <v>10999567864.900002</v>
      </c>
    </row>
    <row r="54" spans="1:6" ht="14.15" customHeight="1" x14ac:dyDescent="0.25">
      <c r="A54" s="32"/>
      <c r="B54" s="33"/>
      <c r="C54" s="52"/>
      <c r="D54" s="52"/>
      <c r="E54" s="52"/>
      <c r="F54" s="53"/>
    </row>
    <row r="55" spans="1:6" ht="20.149999999999999" customHeight="1" x14ac:dyDescent="0.25">
      <c r="A55" s="172"/>
      <c r="B55" s="167" t="s">
        <v>61</v>
      </c>
      <c r="C55" s="170" t="s">
        <v>134</v>
      </c>
      <c r="D55" s="170" t="s">
        <v>5</v>
      </c>
      <c r="E55" s="170">
        <v>2011</v>
      </c>
      <c r="F55" s="170">
        <v>2010</v>
      </c>
    </row>
    <row r="56" spans="1:6" x14ac:dyDescent="0.25">
      <c r="A56" s="80"/>
      <c r="B56" s="81" t="s">
        <v>187</v>
      </c>
      <c r="C56" s="82">
        <v>427420431.93150002</v>
      </c>
      <c r="D56" s="82">
        <v>0</v>
      </c>
      <c r="E56" s="82">
        <v>427420431.93150002</v>
      </c>
      <c r="F56" s="82">
        <v>406274509.85000002</v>
      </c>
    </row>
    <row r="57" spans="1:6" x14ac:dyDescent="0.25">
      <c r="A57" s="80"/>
      <c r="B57" s="81" t="s">
        <v>63</v>
      </c>
      <c r="C57" s="82">
        <v>393878941.19999999</v>
      </c>
      <c r="D57" s="82">
        <v>0</v>
      </c>
      <c r="E57" s="82">
        <v>393878941.19999999</v>
      </c>
      <c r="F57" s="82">
        <v>393878941.19999999</v>
      </c>
    </row>
    <row r="58" spans="1:6" x14ac:dyDescent="0.25">
      <c r="A58" s="80"/>
      <c r="B58" s="81" t="s">
        <v>188</v>
      </c>
      <c r="C58" s="82">
        <v>0</v>
      </c>
      <c r="D58" s="82">
        <v>10500513881</v>
      </c>
      <c r="E58" s="82">
        <v>10500513881</v>
      </c>
      <c r="F58" s="82">
        <v>9960821980.2199993</v>
      </c>
    </row>
    <row r="59" spans="1:6" s="2" customFormat="1" ht="20.149999999999999" customHeight="1" x14ac:dyDescent="0.25">
      <c r="A59" s="85" t="s">
        <v>13</v>
      </c>
      <c r="B59" s="86" t="s">
        <v>65</v>
      </c>
      <c r="C59" s="49">
        <v>821299373.13150001</v>
      </c>
      <c r="D59" s="49">
        <v>10500513881</v>
      </c>
      <c r="E59" s="49">
        <v>11321813254.1315</v>
      </c>
      <c r="F59" s="49">
        <v>10760975431.269999</v>
      </c>
    </row>
    <row r="60" spans="1:6" s="2" customFormat="1" ht="20.149999999999999" customHeight="1" x14ac:dyDescent="0.25">
      <c r="A60" s="85" t="s">
        <v>15</v>
      </c>
      <c r="B60" s="86" t="s">
        <v>66</v>
      </c>
      <c r="C60" s="49">
        <v>0</v>
      </c>
      <c r="D60" s="49">
        <v>497733.33</v>
      </c>
      <c r="E60" s="49">
        <v>497733.33</v>
      </c>
      <c r="F60" s="49">
        <v>451790.35</v>
      </c>
    </row>
    <row r="61" spans="1:6" s="2" customFormat="1" ht="20.149999999999999" customHeight="1" x14ac:dyDescent="0.25">
      <c r="A61" s="85" t="s">
        <v>24</v>
      </c>
      <c r="B61" s="86" t="s">
        <v>67</v>
      </c>
      <c r="C61" s="49">
        <v>0</v>
      </c>
      <c r="D61" s="49">
        <v>222716.15</v>
      </c>
      <c r="E61" s="49">
        <v>222716.15</v>
      </c>
      <c r="F61" s="49">
        <v>192452.71</v>
      </c>
    </row>
    <row r="62" spans="1:6" ht="20.149999999999999" customHeight="1" x14ac:dyDescent="0.25">
      <c r="A62" s="87" t="s">
        <v>17</v>
      </c>
      <c r="B62" s="88" t="s">
        <v>68</v>
      </c>
      <c r="C62" s="89">
        <v>821299373.13150001</v>
      </c>
      <c r="D62" s="89">
        <v>10501234330.48</v>
      </c>
      <c r="E62" s="89">
        <v>11322533703.6115</v>
      </c>
      <c r="F62" s="89">
        <v>10761619674.329998</v>
      </c>
    </row>
    <row r="63" spans="1:6" x14ac:dyDescent="0.25">
      <c r="A63" s="80"/>
      <c r="B63" s="81" t="s">
        <v>189</v>
      </c>
      <c r="C63" s="82">
        <v>74385.55</v>
      </c>
      <c r="D63" s="82">
        <v>1116449.48</v>
      </c>
      <c r="E63" s="82">
        <v>1190835.03</v>
      </c>
      <c r="F63" s="82">
        <v>2192241.59</v>
      </c>
    </row>
    <row r="64" spans="1:6" x14ac:dyDescent="0.25">
      <c r="A64" s="80"/>
      <c r="B64" s="81" t="s">
        <v>190</v>
      </c>
      <c r="C64" s="82">
        <v>1598724.08</v>
      </c>
      <c r="D64" s="82">
        <v>0</v>
      </c>
      <c r="E64" s="82">
        <v>1598724.08</v>
      </c>
      <c r="F64" s="82">
        <v>1684943.33</v>
      </c>
    </row>
    <row r="65" spans="1:9" x14ac:dyDescent="0.25">
      <c r="A65" s="80"/>
      <c r="B65" s="81" t="s">
        <v>70</v>
      </c>
      <c r="C65" s="82">
        <v>237832900.30000001</v>
      </c>
      <c r="D65" s="82">
        <v>0</v>
      </c>
      <c r="E65" s="82">
        <v>237832900.30000001</v>
      </c>
      <c r="F65" s="82">
        <v>225985070.72</v>
      </c>
    </row>
    <row r="66" spans="1:9" ht="12" customHeight="1" x14ac:dyDescent="0.25">
      <c r="A66" s="80"/>
      <c r="B66" s="81" t="s">
        <v>191</v>
      </c>
      <c r="C66" s="82">
        <v>70185.36</v>
      </c>
      <c r="D66" s="82">
        <v>150593</v>
      </c>
      <c r="E66" s="82">
        <v>220778.36</v>
      </c>
      <c r="F66" s="82">
        <v>246858.97000000003</v>
      </c>
    </row>
    <row r="67" spans="1:9" ht="20.149999999999999" customHeight="1" x14ac:dyDescent="0.25">
      <c r="A67" s="80"/>
      <c r="B67" s="81" t="s">
        <v>192</v>
      </c>
      <c r="C67" s="82">
        <v>0</v>
      </c>
      <c r="D67" s="82">
        <v>0</v>
      </c>
      <c r="E67" s="82">
        <v>0</v>
      </c>
      <c r="F67" s="82">
        <v>0</v>
      </c>
    </row>
    <row r="68" spans="1:9" ht="20.149999999999999" customHeight="1" x14ac:dyDescent="0.25">
      <c r="A68" s="85" t="s">
        <v>13</v>
      </c>
      <c r="B68" s="86" t="s">
        <v>73</v>
      </c>
      <c r="C68" s="49">
        <v>239576195.29000002</v>
      </c>
      <c r="D68" s="49">
        <v>1267042.48</v>
      </c>
      <c r="E68" s="49">
        <v>240843237.77000004</v>
      </c>
      <c r="F68" s="49">
        <v>230109114.60999998</v>
      </c>
    </row>
    <row r="69" spans="1:9" ht="12" customHeight="1" x14ac:dyDescent="0.25">
      <c r="A69" s="80"/>
      <c r="B69" s="81" t="s">
        <v>193</v>
      </c>
      <c r="C69" s="82">
        <v>11426549.359999999</v>
      </c>
      <c r="D69" s="82">
        <v>0</v>
      </c>
      <c r="E69" s="82">
        <v>11426549.359999999</v>
      </c>
      <c r="F69" s="82">
        <v>7435430.3499999996</v>
      </c>
    </row>
    <row r="70" spans="1:9" ht="12" customHeight="1" x14ac:dyDescent="0.25">
      <c r="A70" s="80"/>
      <c r="B70" s="81" t="s">
        <v>194</v>
      </c>
      <c r="C70" s="82">
        <v>794.2</v>
      </c>
      <c r="D70" s="82">
        <v>0</v>
      </c>
      <c r="E70" s="82">
        <v>794.2</v>
      </c>
      <c r="F70" s="82">
        <v>3033.2</v>
      </c>
    </row>
    <row r="71" spans="1:9" x14ac:dyDescent="0.25">
      <c r="A71" s="80"/>
      <c r="B71" s="81" t="s">
        <v>195</v>
      </c>
      <c r="C71" s="82">
        <v>173369.65</v>
      </c>
      <c r="D71" s="82">
        <v>0</v>
      </c>
      <c r="E71" s="82">
        <v>173369.65</v>
      </c>
      <c r="F71" s="82">
        <v>134620.6</v>
      </c>
    </row>
    <row r="72" spans="1:9" x14ac:dyDescent="0.25">
      <c r="A72" s="80"/>
      <c r="B72" s="81" t="s">
        <v>196</v>
      </c>
      <c r="C72" s="82">
        <v>0</v>
      </c>
      <c r="D72" s="82">
        <v>0</v>
      </c>
      <c r="E72" s="82">
        <v>0</v>
      </c>
      <c r="F72" s="82">
        <v>0</v>
      </c>
    </row>
    <row r="73" spans="1:9" x14ac:dyDescent="0.25">
      <c r="A73" s="80"/>
      <c r="B73" s="81" t="s">
        <v>197</v>
      </c>
      <c r="C73" s="82">
        <v>403471994.89649981</v>
      </c>
      <c r="D73" s="82">
        <v>0</v>
      </c>
      <c r="E73" s="84" t="s">
        <v>27</v>
      </c>
      <c r="F73" s="84" t="s">
        <v>27</v>
      </c>
    </row>
    <row r="74" spans="1:9" ht="12" customHeight="1" x14ac:dyDescent="0.25">
      <c r="A74" s="80"/>
      <c r="B74" s="81" t="s">
        <v>198</v>
      </c>
      <c r="C74" s="82">
        <v>0</v>
      </c>
      <c r="D74" s="82">
        <v>0</v>
      </c>
      <c r="E74" s="82">
        <v>0</v>
      </c>
      <c r="F74" s="82">
        <v>0</v>
      </c>
    </row>
    <row r="75" spans="1:9" ht="12" customHeight="1" x14ac:dyDescent="0.25">
      <c r="A75" s="80"/>
      <c r="B75" s="81" t="s">
        <v>199</v>
      </c>
      <c r="C75" s="82">
        <v>0</v>
      </c>
      <c r="D75" s="82">
        <v>0</v>
      </c>
      <c r="E75" s="82">
        <v>0</v>
      </c>
      <c r="F75" s="82">
        <v>0</v>
      </c>
    </row>
    <row r="76" spans="1:9" s="2" customFormat="1" ht="20.149999999999999" customHeight="1" x14ac:dyDescent="0.25">
      <c r="A76" s="85" t="s">
        <v>15</v>
      </c>
      <c r="B76" s="86" t="s">
        <v>74</v>
      </c>
      <c r="C76" s="49">
        <v>415072708.10649979</v>
      </c>
      <c r="D76" s="49">
        <v>0</v>
      </c>
      <c r="E76" s="49">
        <v>11600713.209999999</v>
      </c>
      <c r="F76" s="49">
        <v>7573084.1499999994</v>
      </c>
      <c r="I76" s="19"/>
    </row>
    <row r="77" spans="1:9" ht="20.149999999999999" customHeight="1" x14ac:dyDescent="0.25">
      <c r="A77" s="85" t="s">
        <v>24</v>
      </c>
      <c r="B77" s="86" t="s">
        <v>36</v>
      </c>
      <c r="C77" s="49">
        <v>0</v>
      </c>
      <c r="D77" s="49">
        <v>26791.439999999999</v>
      </c>
      <c r="E77" s="49">
        <v>26791.439999999999</v>
      </c>
      <c r="F77" s="49">
        <v>29657.13</v>
      </c>
    </row>
    <row r="78" spans="1:9" ht="20.149999999999999" customHeight="1" x14ac:dyDescent="0.25">
      <c r="A78" s="80"/>
      <c r="B78" s="81" t="s">
        <v>78</v>
      </c>
      <c r="C78" s="82">
        <v>0</v>
      </c>
      <c r="D78" s="82">
        <v>0</v>
      </c>
      <c r="E78" s="82">
        <v>0</v>
      </c>
      <c r="F78" s="82">
        <v>0</v>
      </c>
    </row>
    <row r="79" spans="1:9" s="2" customFormat="1" ht="12" customHeight="1" x14ac:dyDescent="0.2">
      <c r="A79" s="80"/>
      <c r="B79" s="81" t="s">
        <v>200</v>
      </c>
      <c r="C79" s="82">
        <v>0</v>
      </c>
      <c r="D79" s="82">
        <v>20661.009999999998</v>
      </c>
      <c r="E79" s="82">
        <v>20661.009999999998</v>
      </c>
      <c r="F79" s="82">
        <v>13596.22</v>
      </c>
    </row>
    <row r="80" spans="1:9" s="2" customFormat="1" ht="12" customHeight="1" x14ac:dyDescent="0.2">
      <c r="A80" s="80"/>
      <c r="B80" s="81" t="s">
        <v>201</v>
      </c>
      <c r="C80" s="82">
        <v>0</v>
      </c>
      <c r="D80" s="82">
        <v>66295.789999999994</v>
      </c>
      <c r="E80" s="82">
        <v>66295.789999999994</v>
      </c>
      <c r="F80" s="82">
        <v>199930.76</v>
      </c>
    </row>
    <row r="81" spans="1:6" x14ac:dyDescent="0.25">
      <c r="A81" s="80"/>
      <c r="B81" s="81" t="s">
        <v>202</v>
      </c>
      <c r="C81" s="82">
        <v>337.5</v>
      </c>
      <c r="D81" s="82">
        <v>2040</v>
      </c>
      <c r="E81" s="82">
        <v>2377.5</v>
      </c>
      <c r="F81" s="82">
        <v>1077.5</v>
      </c>
    </row>
    <row r="82" spans="1:6" s="2" customFormat="1" ht="12" customHeight="1" x14ac:dyDescent="0.2">
      <c r="A82" s="80"/>
      <c r="B82" s="81" t="s">
        <v>203</v>
      </c>
      <c r="C82" s="82">
        <v>0</v>
      </c>
      <c r="D82" s="82">
        <v>495.78</v>
      </c>
      <c r="E82" s="82">
        <v>495.78</v>
      </c>
      <c r="F82" s="82">
        <v>21730.2</v>
      </c>
    </row>
    <row r="83" spans="1:6" s="2" customFormat="1" ht="20.149999999999999" customHeight="1" x14ac:dyDescent="0.25">
      <c r="A83" s="85" t="s">
        <v>25</v>
      </c>
      <c r="B83" s="86" t="s">
        <v>48</v>
      </c>
      <c r="C83" s="49">
        <v>337.5</v>
      </c>
      <c r="D83" s="49">
        <v>89492.579999999987</v>
      </c>
      <c r="E83" s="49">
        <v>89830.079999999987</v>
      </c>
      <c r="F83" s="49">
        <v>236334.68000000002</v>
      </c>
    </row>
    <row r="84" spans="1:6" ht="20.149999999999999" customHeight="1" x14ac:dyDescent="0.25">
      <c r="A84" s="87" t="s">
        <v>49</v>
      </c>
      <c r="B84" s="88" t="s">
        <v>50</v>
      </c>
      <c r="C84" s="89">
        <v>654649240.89649987</v>
      </c>
      <c r="D84" s="89">
        <v>1383326.5</v>
      </c>
      <c r="E84" s="89">
        <v>252560572.50000003</v>
      </c>
      <c r="F84" s="89">
        <v>237948190.56999999</v>
      </c>
    </row>
    <row r="85" spans="1:6" x14ac:dyDescent="0.25">
      <c r="A85" s="80"/>
      <c r="B85" s="81" t="s">
        <v>83</v>
      </c>
      <c r="C85" s="82">
        <v>0</v>
      </c>
      <c r="D85" s="82">
        <v>0</v>
      </c>
      <c r="E85" s="82">
        <v>0</v>
      </c>
      <c r="F85" s="82">
        <v>0</v>
      </c>
    </row>
    <row r="86" spans="1:6" ht="20.149999999999999" customHeight="1" x14ac:dyDescent="0.25">
      <c r="A86" s="87" t="s">
        <v>58</v>
      </c>
      <c r="B86" s="88" t="s">
        <v>59</v>
      </c>
      <c r="C86" s="89">
        <v>0</v>
      </c>
      <c r="D86" s="89">
        <v>0</v>
      </c>
      <c r="E86" s="89">
        <v>0</v>
      </c>
      <c r="F86" s="89">
        <v>0</v>
      </c>
    </row>
    <row r="87" spans="1:6" ht="30" customHeight="1" x14ac:dyDescent="0.25">
      <c r="A87" s="87"/>
      <c r="B87" s="88" t="s">
        <v>84</v>
      </c>
      <c r="C87" s="89">
        <v>1475948614.0279999</v>
      </c>
      <c r="D87" s="89">
        <v>10502617656.98</v>
      </c>
      <c r="E87" s="89">
        <v>11575094276.1115</v>
      </c>
      <c r="F87" s="89">
        <v>10999567864.899998</v>
      </c>
    </row>
  </sheetData>
  <pageMargins left="0.11811023622047245" right="0.11811023622047245" top="0.11811023622047245" bottom="0.11811023622047245" header="0.11811023622047245" footer="0.11811023622047245"/>
  <pageSetup paperSize="9" scale="95" orientation="portrait" r:id="rId1"/>
  <rowBreaks count="1" manualBreakCount="1">
    <brk id="54" max="5" man="1"/>
  </rowBreaks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I83"/>
  <sheetViews>
    <sheetView topLeftCell="A25" zoomScaleNormal="100" workbookViewId="0">
      <selection activeCell="A51" sqref="A51:F51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4" width="14.7265625" style="1" customWidth="1"/>
    <col min="5" max="5" width="15.7265625" style="1" customWidth="1"/>
    <col min="6" max="6" width="14.7265625" style="1" customWidth="1"/>
    <col min="7" max="7" width="15.7265625" style="1" customWidth="1"/>
    <col min="8" max="8" width="11.453125" style="1"/>
    <col min="9" max="9" width="11.81640625" style="1" bestFit="1" customWidth="1"/>
    <col min="10" max="16384" width="11.453125" style="1"/>
  </cols>
  <sheetData>
    <row r="1" spans="1:6" s="24" customFormat="1" ht="13" customHeight="1" x14ac:dyDescent="0.25">
      <c r="A1" s="23" t="s">
        <v>120</v>
      </c>
      <c r="B1" s="23"/>
      <c r="C1" s="23"/>
      <c r="D1" s="23"/>
      <c r="E1" s="23"/>
    </row>
    <row r="2" spans="1:6" s="24" customFormat="1" ht="11.15" customHeight="1" x14ac:dyDescent="0.25">
      <c r="A2" s="25" t="s">
        <v>121</v>
      </c>
      <c r="B2" s="23"/>
      <c r="C2" s="23"/>
      <c r="D2" s="23"/>
      <c r="E2" s="23"/>
    </row>
    <row r="3" spans="1:6" s="24" customFormat="1" ht="11.15" customHeight="1" x14ac:dyDescent="0.25">
      <c r="A3" s="25" t="s">
        <v>122</v>
      </c>
      <c r="B3" s="23"/>
      <c r="C3" s="23"/>
      <c r="D3" s="23"/>
      <c r="E3" s="23"/>
    </row>
    <row r="4" spans="1:6" s="24" customFormat="1" ht="11.15" customHeight="1" x14ac:dyDescent="0.25">
      <c r="A4" s="25" t="s">
        <v>145</v>
      </c>
      <c r="B4" s="23"/>
      <c r="C4" s="23"/>
      <c r="D4" s="23"/>
      <c r="E4" s="23"/>
    </row>
    <row r="5" spans="1:6" s="24" customFormat="1" ht="11.15" customHeight="1" x14ac:dyDescent="0.25">
      <c r="A5" s="25" t="s">
        <v>124</v>
      </c>
      <c r="B5" s="23"/>
      <c r="C5" s="23"/>
      <c r="D5" s="23"/>
      <c r="E5" s="23"/>
    </row>
    <row r="6" spans="1:6" s="24" customFormat="1" ht="11.15" customHeight="1" x14ac:dyDescent="0.25">
      <c r="A6" s="26" t="s">
        <v>123</v>
      </c>
      <c r="B6" s="23"/>
      <c r="C6" s="23"/>
      <c r="D6" s="23"/>
      <c r="E6" s="23"/>
    </row>
    <row r="7" spans="1:6" s="24" customFormat="1" ht="11.15" customHeight="1" x14ac:dyDescent="0.25">
      <c r="A7" s="27"/>
      <c r="B7" s="23"/>
      <c r="C7" s="23"/>
      <c r="D7" s="23"/>
      <c r="E7" s="23"/>
    </row>
    <row r="8" spans="1:6" ht="20.149999999999999" customHeight="1" x14ac:dyDescent="0.25">
      <c r="A8" s="164"/>
      <c r="B8" s="169" t="s">
        <v>0</v>
      </c>
      <c r="C8" s="170" t="s">
        <v>134</v>
      </c>
      <c r="D8" s="170" t="s">
        <v>5</v>
      </c>
      <c r="E8" s="170">
        <v>2010</v>
      </c>
      <c r="F8" s="170">
        <v>2009</v>
      </c>
    </row>
    <row r="9" spans="1:6" x14ac:dyDescent="0.25">
      <c r="A9" s="5"/>
      <c r="B9" s="34" t="s">
        <v>7</v>
      </c>
      <c r="C9" s="82">
        <v>0</v>
      </c>
      <c r="D9" s="82">
        <v>32089068.68</v>
      </c>
      <c r="E9" s="82">
        <v>32089068.68</v>
      </c>
      <c r="F9" s="90">
        <v>4377563.76</v>
      </c>
    </row>
    <row r="10" spans="1:6" x14ac:dyDescent="0.25">
      <c r="A10" s="5"/>
      <c r="B10" s="34" t="s">
        <v>8</v>
      </c>
      <c r="C10" s="82">
        <v>0</v>
      </c>
      <c r="D10" s="82">
        <v>287654310.41000003</v>
      </c>
      <c r="E10" s="82">
        <v>287654310.41000003</v>
      </c>
      <c r="F10" s="90">
        <v>310561526.98000002</v>
      </c>
    </row>
    <row r="11" spans="1:6" x14ac:dyDescent="0.25">
      <c r="A11" s="5"/>
      <c r="B11" s="34" t="s">
        <v>135</v>
      </c>
      <c r="C11" s="82">
        <v>0</v>
      </c>
      <c r="D11" s="82">
        <v>684770.36</v>
      </c>
      <c r="E11" s="82">
        <v>684770.36</v>
      </c>
      <c r="F11" s="90">
        <v>525817.28</v>
      </c>
    </row>
    <row r="12" spans="1:6" x14ac:dyDescent="0.25">
      <c r="A12" s="5"/>
      <c r="B12" s="34" t="s">
        <v>10</v>
      </c>
      <c r="C12" s="82">
        <v>0</v>
      </c>
      <c r="D12" s="82">
        <v>0</v>
      </c>
      <c r="E12" s="82">
        <v>0</v>
      </c>
      <c r="F12" s="90">
        <v>0</v>
      </c>
    </row>
    <row r="13" spans="1:6" x14ac:dyDescent="0.25">
      <c r="A13" s="5"/>
      <c r="B13" s="34" t="s">
        <v>11</v>
      </c>
      <c r="C13" s="82">
        <v>0</v>
      </c>
      <c r="D13" s="82">
        <v>-111524863.02</v>
      </c>
      <c r="E13" s="82">
        <v>-111524863.02</v>
      </c>
      <c r="F13" s="90">
        <v>-105302140.48</v>
      </c>
    </row>
    <row r="14" spans="1:6" x14ac:dyDescent="0.25">
      <c r="A14" s="5"/>
      <c r="B14" s="34" t="s">
        <v>136</v>
      </c>
      <c r="C14" s="82">
        <v>0</v>
      </c>
      <c r="D14" s="82">
        <v>-500786.54</v>
      </c>
      <c r="E14" s="82">
        <v>-500786.54</v>
      </c>
      <c r="F14" s="90">
        <v>-383296.47</v>
      </c>
    </row>
    <row r="15" spans="1:6" ht="20.149999999999999" customHeight="1" x14ac:dyDescent="0.25">
      <c r="A15" s="58" t="s">
        <v>13</v>
      </c>
      <c r="B15" s="35" t="s">
        <v>14</v>
      </c>
      <c r="C15" s="90">
        <v>0</v>
      </c>
      <c r="D15" s="90">
        <v>208402499.89000008</v>
      </c>
      <c r="E15" s="90">
        <v>208402499.89000008</v>
      </c>
      <c r="F15" s="90">
        <v>209779471.06999996</v>
      </c>
    </row>
    <row r="16" spans="1:6" ht="20.149999999999999" customHeight="1" x14ac:dyDescent="0.25">
      <c r="A16" s="58" t="s">
        <v>15</v>
      </c>
      <c r="B16" s="35" t="s">
        <v>16</v>
      </c>
      <c r="C16" s="83">
        <v>0</v>
      </c>
      <c r="D16" s="83">
        <v>461855005.51999998</v>
      </c>
      <c r="E16" s="83">
        <v>461855005.51999998</v>
      </c>
      <c r="F16" s="90">
        <v>507170738.72000003</v>
      </c>
    </row>
    <row r="17" spans="1:6" ht="20.149999999999999" customHeight="1" x14ac:dyDescent="0.25">
      <c r="A17" s="59" t="s">
        <v>17</v>
      </c>
      <c r="B17" s="36" t="s">
        <v>18</v>
      </c>
      <c r="C17" s="89">
        <v>0</v>
      </c>
      <c r="D17" s="89">
        <v>670257505.41000009</v>
      </c>
      <c r="E17" s="89">
        <v>670257505.41000009</v>
      </c>
      <c r="F17" s="93">
        <v>716950209.78999996</v>
      </c>
    </row>
    <row r="18" spans="1:6" x14ac:dyDescent="0.25">
      <c r="A18" s="5"/>
      <c r="B18" s="34" t="s">
        <v>19</v>
      </c>
      <c r="C18" s="82">
        <v>0</v>
      </c>
      <c r="D18" s="82">
        <v>0</v>
      </c>
      <c r="E18" s="82">
        <v>0</v>
      </c>
      <c r="F18" s="90">
        <v>0</v>
      </c>
    </row>
    <row r="19" spans="1:6" x14ac:dyDescent="0.25">
      <c r="A19" s="5"/>
      <c r="B19" s="34" t="s">
        <v>20</v>
      </c>
      <c r="C19" s="82">
        <v>951642.12</v>
      </c>
      <c r="D19" s="82">
        <v>0</v>
      </c>
      <c r="E19" s="82">
        <v>951642.12</v>
      </c>
      <c r="F19" s="90">
        <v>847499.34</v>
      </c>
    </row>
    <row r="20" spans="1:6" ht="12" customHeight="1" x14ac:dyDescent="0.25">
      <c r="A20" s="5"/>
      <c r="B20" s="34" t="s">
        <v>21</v>
      </c>
      <c r="C20" s="82">
        <v>449623730.29000002</v>
      </c>
      <c r="D20" s="82">
        <v>14996123.210000001</v>
      </c>
      <c r="E20" s="82">
        <v>464619853.5</v>
      </c>
      <c r="F20" s="90">
        <v>30297141.240000002</v>
      </c>
    </row>
    <row r="21" spans="1:6" ht="20.149999999999999" customHeight="1" x14ac:dyDescent="0.25">
      <c r="A21" s="58" t="s">
        <v>13</v>
      </c>
      <c r="B21" s="35" t="s">
        <v>22</v>
      </c>
      <c r="C21" s="49">
        <v>450575372.41000003</v>
      </c>
      <c r="D21" s="49">
        <v>14996123.210000001</v>
      </c>
      <c r="E21" s="49">
        <v>465571495.62</v>
      </c>
      <c r="F21" s="92">
        <v>31144640.580000002</v>
      </c>
    </row>
    <row r="22" spans="1:6" ht="12" customHeight="1" x14ac:dyDescent="0.25">
      <c r="A22" s="60"/>
      <c r="B22" s="32" t="s">
        <v>137</v>
      </c>
      <c r="C22" s="82">
        <v>2041.47</v>
      </c>
      <c r="D22" s="82">
        <v>1991176.6</v>
      </c>
      <c r="E22" s="82">
        <v>1993218.07</v>
      </c>
      <c r="F22" s="90">
        <v>2217549.33</v>
      </c>
    </row>
    <row r="23" spans="1:6" ht="12" customHeight="1" x14ac:dyDescent="0.25">
      <c r="A23" s="42"/>
      <c r="B23" s="54" t="s">
        <v>138</v>
      </c>
      <c r="C23" s="82">
        <v>2275.87</v>
      </c>
      <c r="D23" s="82">
        <v>0</v>
      </c>
      <c r="E23" s="82">
        <v>2275.87</v>
      </c>
      <c r="F23" s="90">
        <v>3436.64</v>
      </c>
    </row>
    <row r="24" spans="1:6" ht="12" customHeight="1" x14ac:dyDescent="0.25">
      <c r="A24" s="42"/>
      <c r="B24" s="54" t="s">
        <v>139</v>
      </c>
      <c r="C24" s="82">
        <v>2345522.29</v>
      </c>
      <c r="D24" s="82">
        <v>0</v>
      </c>
      <c r="E24" s="82">
        <v>2345522.29</v>
      </c>
      <c r="F24" s="90">
        <v>4647757.3600000003</v>
      </c>
    </row>
    <row r="25" spans="1:6" ht="12" customHeight="1" x14ac:dyDescent="0.25">
      <c r="A25" s="42"/>
      <c r="B25" s="54" t="s">
        <v>146</v>
      </c>
      <c r="C25" s="82">
        <v>0</v>
      </c>
      <c r="D25" s="82">
        <v>387135376.31</v>
      </c>
      <c r="E25" s="84" t="s">
        <v>27</v>
      </c>
      <c r="F25" s="90">
        <v>0</v>
      </c>
    </row>
    <row r="26" spans="1:6" x14ac:dyDescent="0.25">
      <c r="A26" s="42"/>
      <c r="B26" s="54" t="s">
        <v>140</v>
      </c>
      <c r="C26" s="82">
        <v>0</v>
      </c>
      <c r="D26" s="82">
        <v>0</v>
      </c>
      <c r="E26" s="84" t="s">
        <v>27</v>
      </c>
      <c r="F26" s="98" t="s">
        <v>27</v>
      </c>
    </row>
    <row r="27" spans="1:6" ht="20.149999999999999" customHeight="1" x14ac:dyDescent="0.25">
      <c r="A27" s="58" t="s">
        <v>15</v>
      </c>
      <c r="B27" s="35" t="s">
        <v>26</v>
      </c>
      <c r="C27" s="49">
        <v>2349839.63</v>
      </c>
      <c r="D27" s="49">
        <v>389126552.91000003</v>
      </c>
      <c r="E27" s="49">
        <v>4341016.2300000004</v>
      </c>
      <c r="F27" s="92">
        <v>6868743.3300000001</v>
      </c>
    </row>
    <row r="28" spans="1:6" x14ac:dyDescent="0.25">
      <c r="A28" s="42"/>
      <c r="B28" s="55" t="s">
        <v>28</v>
      </c>
      <c r="C28" s="82">
        <v>20781067.23</v>
      </c>
      <c r="D28" s="82">
        <v>0</v>
      </c>
      <c r="E28" s="82">
        <v>20781067.23</v>
      </c>
      <c r="F28" s="90">
        <v>1439500.37</v>
      </c>
    </row>
    <row r="29" spans="1:6" ht="12" customHeight="1" x14ac:dyDescent="0.25">
      <c r="A29" s="5"/>
      <c r="B29" s="34" t="s">
        <v>29</v>
      </c>
      <c r="C29" s="82">
        <v>415057.77</v>
      </c>
      <c r="D29" s="82">
        <v>0</v>
      </c>
      <c r="E29" s="82">
        <v>415057.77</v>
      </c>
      <c r="F29" s="90">
        <v>139695.29999999999</v>
      </c>
    </row>
    <row r="30" spans="1:6" x14ac:dyDescent="0.25">
      <c r="A30" s="46"/>
      <c r="B30" s="34" t="s">
        <v>30</v>
      </c>
      <c r="C30" s="82">
        <v>13654.71</v>
      </c>
      <c r="D30" s="82">
        <v>0</v>
      </c>
      <c r="E30" s="82">
        <v>13654.71</v>
      </c>
      <c r="F30" s="90">
        <v>14280.3</v>
      </c>
    </row>
    <row r="31" spans="1:6" ht="20.149999999999999" customHeight="1" x14ac:dyDescent="0.25">
      <c r="A31" s="58" t="s">
        <v>24</v>
      </c>
      <c r="B31" s="35" t="s">
        <v>36</v>
      </c>
      <c r="C31" s="49">
        <v>21209779.710000001</v>
      </c>
      <c r="D31" s="49">
        <v>0</v>
      </c>
      <c r="E31" s="49">
        <v>21209779.710000001</v>
      </c>
      <c r="F31" s="92">
        <v>1593475.97</v>
      </c>
    </row>
    <row r="32" spans="1:6" ht="20.149999999999999" customHeight="1" x14ac:dyDescent="0.25">
      <c r="A32" s="58" t="s">
        <v>25</v>
      </c>
      <c r="B32" s="35" t="s">
        <v>38</v>
      </c>
      <c r="C32" s="49">
        <v>0</v>
      </c>
      <c r="D32" s="49">
        <v>0</v>
      </c>
      <c r="E32" s="49">
        <v>0</v>
      </c>
      <c r="F32" s="92">
        <v>523616017.93000001</v>
      </c>
    </row>
    <row r="33" spans="1:6" ht="20.149999999999999" customHeight="1" x14ac:dyDescent="0.25">
      <c r="A33" s="58" t="s">
        <v>35</v>
      </c>
      <c r="B33" s="35" t="s">
        <v>40</v>
      </c>
      <c r="C33" s="49">
        <v>0</v>
      </c>
      <c r="D33" s="49">
        <v>284678.28999999998</v>
      </c>
      <c r="E33" s="49">
        <v>284678.28999999998</v>
      </c>
      <c r="F33" s="92">
        <v>577901.94999999995</v>
      </c>
    </row>
    <row r="34" spans="1:6" x14ac:dyDescent="0.25">
      <c r="A34" s="5"/>
      <c r="B34" s="34" t="s">
        <v>41</v>
      </c>
      <c r="C34" s="82">
        <v>1324794.22</v>
      </c>
      <c r="D34" s="82">
        <v>2828.83</v>
      </c>
      <c r="E34" s="82">
        <v>1327623.05</v>
      </c>
      <c r="F34" s="90">
        <v>1321638.72</v>
      </c>
    </row>
    <row r="35" spans="1:6" x14ac:dyDescent="0.25">
      <c r="A35" s="5"/>
      <c r="B35" s="34" t="s">
        <v>42</v>
      </c>
      <c r="C35" s="82">
        <v>217720500.69</v>
      </c>
      <c r="D35" s="82">
        <v>0</v>
      </c>
      <c r="E35" s="82">
        <v>217720500.69</v>
      </c>
      <c r="F35" s="90">
        <v>205642904.00999999</v>
      </c>
    </row>
    <row r="36" spans="1:6" ht="12" customHeight="1" x14ac:dyDescent="0.25">
      <c r="A36" s="5"/>
      <c r="B36" s="34" t="s">
        <v>43</v>
      </c>
      <c r="C36" s="82">
        <v>234350454.52000001</v>
      </c>
      <c r="D36" s="82">
        <v>1169990.42</v>
      </c>
      <c r="E36" s="84">
        <v>235520444.94</v>
      </c>
      <c r="F36" s="98" t="s">
        <v>27</v>
      </c>
    </row>
    <row r="37" spans="1:6" x14ac:dyDescent="0.25">
      <c r="A37" s="5"/>
      <c r="B37" s="34" t="s">
        <v>44</v>
      </c>
      <c r="C37" s="82">
        <v>0</v>
      </c>
      <c r="D37" s="82">
        <v>8888.42</v>
      </c>
      <c r="E37" s="82">
        <v>8888.42</v>
      </c>
      <c r="F37" s="90">
        <v>212178190.56</v>
      </c>
    </row>
    <row r="38" spans="1:6" ht="12" customHeight="1" x14ac:dyDescent="0.25">
      <c r="A38" s="5"/>
      <c r="B38" s="34" t="s">
        <v>46</v>
      </c>
      <c r="C38" s="82">
        <v>0</v>
      </c>
      <c r="D38" s="82">
        <v>647668.99</v>
      </c>
      <c r="E38" s="82">
        <v>647668.99</v>
      </c>
      <c r="F38" s="90">
        <v>23520.080000000002</v>
      </c>
    </row>
    <row r="39" spans="1:6" ht="20.149999999999999" customHeight="1" x14ac:dyDescent="0.25">
      <c r="A39" s="58" t="s">
        <v>37</v>
      </c>
      <c r="B39" s="35" t="s">
        <v>48</v>
      </c>
      <c r="C39" s="49">
        <v>453395749.43000001</v>
      </c>
      <c r="D39" s="49">
        <v>1829376.66</v>
      </c>
      <c r="E39" s="49">
        <v>455225126.09000003</v>
      </c>
      <c r="F39" s="92">
        <v>419166253.36999995</v>
      </c>
    </row>
    <row r="40" spans="1:6" ht="20.149999999999999" customHeight="1" x14ac:dyDescent="0.25">
      <c r="A40" s="59" t="s">
        <v>49</v>
      </c>
      <c r="B40" s="36" t="s">
        <v>50</v>
      </c>
      <c r="C40" s="89">
        <v>927530741.18000007</v>
      </c>
      <c r="D40" s="89">
        <v>406236731.06999999</v>
      </c>
      <c r="E40" s="89">
        <v>946632095.94000006</v>
      </c>
      <c r="F40" s="93">
        <v>982967033.13000011</v>
      </c>
    </row>
    <row r="41" spans="1:6" x14ac:dyDescent="0.25">
      <c r="A41" s="5"/>
      <c r="B41" s="34" t="s">
        <v>51</v>
      </c>
      <c r="C41" s="82">
        <v>0</v>
      </c>
      <c r="D41" s="82">
        <v>8786336426.1700001</v>
      </c>
      <c r="E41" s="82">
        <v>8786336426.1700001</v>
      </c>
      <c r="F41" s="90">
        <v>7802458257.7600002</v>
      </c>
    </row>
    <row r="42" spans="1:6" x14ac:dyDescent="0.25">
      <c r="A42" s="5"/>
      <c r="B42" s="34" t="s">
        <v>154</v>
      </c>
      <c r="C42" s="82">
        <v>0</v>
      </c>
      <c r="D42" s="82">
        <v>30424.35</v>
      </c>
      <c r="E42" s="82">
        <v>30424.35</v>
      </c>
      <c r="F42" s="90">
        <v>431007.19</v>
      </c>
    </row>
    <row r="43" spans="1:6" x14ac:dyDescent="0.25">
      <c r="A43" s="5"/>
      <c r="B43" s="34" t="s">
        <v>53</v>
      </c>
      <c r="C43" s="82">
        <v>2717848.96</v>
      </c>
      <c r="D43" s="82">
        <v>2210504.9700000002</v>
      </c>
      <c r="E43" s="82">
        <v>4928353.93</v>
      </c>
      <c r="F43" s="90">
        <v>12155780.279999999</v>
      </c>
    </row>
    <row r="44" spans="1:6" x14ac:dyDescent="0.25">
      <c r="A44" s="5"/>
      <c r="B44" s="34" t="s">
        <v>54</v>
      </c>
      <c r="C44" s="82">
        <v>493700000</v>
      </c>
      <c r="D44" s="82">
        <v>97600000</v>
      </c>
      <c r="E44" s="82">
        <v>591300000</v>
      </c>
      <c r="F44" s="90">
        <v>473500000</v>
      </c>
    </row>
    <row r="45" spans="1:6" x14ac:dyDescent="0.25">
      <c r="A45" s="5"/>
      <c r="B45" s="34" t="s">
        <v>55</v>
      </c>
      <c r="C45" s="82">
        <v>0</v>
      </c>
      <c r="D45" s="82">
        <v>0</v>
      </c>
      <c r="E45" s="82">
        <v>0</v>
      </c>
      <c r="F45" s="90">
        <v>218979.87</v>
      </c>
    </row>
    <row r="46" spans="1:6" ht="12" customHeight="1" x14ac:dyDescent="0.25">
      <c r="A46" s="5"/>
      <c r="B46" s="34" t="s">
        <v>153</v>
      </c>
      <c r="C46" s="82">
        <v>67393.05</v>
      </c>
      <c r="D46" s="82">
        <v>15666.05</v>
      </c>
      <c r="E46" s="82">
        <v>83059.100000000006</v>
      </c>
      <c r="F46" s="90">
        <v>74389</v>
      </c>
    </row>
    <row r="47" spans="1:6" ht="12" customHeight="1" x14ac:dyDescent="0.25">
      <c r="A47" s="5"/>
      <c r="B47" s="34" t="s">
        <v>57</v>
      </c>
      <c r="C47" s="82">
        <v>0</v>
      </c>
      <c r="D47" s="82">
        <v>0</v>
      </c>
      <c r="E47" s="82">
        <v>0</v>
      </c>
      <c r="F47" s="90">
        <v>0</v>
      </c>
    </row>
    <row r="48" spans="1:6" ht="20.149999999999999" customHeight="1" x14ac:dyDescent="0.25">
      <c r="A48" s="59" t="s">
        <v>58</v>
      </c>
      <c r="B48" s="36" t="s">
        <v>59</v>
      </c>
      <c r="C48" s="89">
        <v>496485242.00999999</v>
      </c>
      <c r="D48" s="89">
        <v>8886193021.539999</v>
      </c>
      <c r="E48" s="89">
        <v>9382678263.5500011</v>
      </c>
      <c r="F48" s="93">
        <v>8288838414.0999994</v>
      </c>
    </row>
    <row r="49" spans="1:6" ht="30" customHeight="1" x14ac:dyDescent="0.25">
      <c r="A49" s="61"/>
      <c r="B49" s="37" t="s">
        <v>60</v>
      </c>
      <c r="C49" s="89">
        <v>1424015983.1900001</v>
      </c>
      <c r="D49" s="89">
        <v>9962687258.0199986</v>
      </c>
      <c r="E49" s="89">
        <v>10999567864.900002</v>
      </c>
      <c r="F49" s="93">
        <v>9988755657.0200005</v>
      </c>
    </row>
    <row r="50" spans="1:6" ht="30" customHeight="1" x14ac:dyDescent="0.25">
      <c r="A50" s="62"/>
      <c r="B50" s="33"/>
      <c r="C50" s="52"/>
      <c r="D50" s="52"/>
      <c r="E50" s="52"/>
      <c r="F50" s="53"/>
    </row>
    <row r="51" spans="1:6" ht="20.149999999999999" customHeight="1" x14ac:dyDescent="0.25">
      <c r="A51" s="172"/>
      <c r="B51" s="167" t="s">
        <v>61</v>
      </c>
      <c r="C51" s="170" t="s">
        <v>134</v>
      </c>
      <c r="D51" s="170" t="s">
        <v>5</v>
      </c>
      <c r="E51" s="170">
        <v>2010</v>
      </c>
      <c r="F51" s="170">
        <v>2009</v>
      </c>
    </row>
    <row r="52" spans="1:6" x14ac:dyDescent="0.25">
      <c r="A52" s="5"/>
      <c r="B52" s="34" t="s">
        <v>62</v>
      </c>
      <c r="C52" s="90">
        <v>406274509.85000002</v>
      </c>
      <c r="D52" s="90">
        <v>0</v>
      </c>
      <c r="E52" s="90">
        <v>406274509.85000002</v>
      </c>
      <c r="F52" s="90">
        <v>374358417.95999998</v>
      </c>
    </row>
    <row r="53" spans="1:6" x14ac:dyDescent="0.25">
      <c r="A53" s="5"/>
      <c r="B53" s="34" t="s">
        <v>63</v>
      </c>
      <c r="C53" s="90">
        <v>393878941.19999999</v>
      </c>
      <c r="D53" s="90">
        <v>0</v>
      </c>
      <c r="E53" s="90">
        <v>393878941.19999999</v>
      </c>
      <c r="F53" s="90">
        <v>393878941.19999999</v>
      </c>
    </row>
    <row r="54" spans="1:6" x14ac:dyDescent="0.25">
      <c r="A54" s="5"/>
      <c r="B54" s="34" t="s">
        <v>64</v>
      </c>
      <c r="C54" s="90">
        <v>0</v>
      </c>
      <c r="D54" s="90">
        <v>9960821980.2199993</v>
      </c>
      <c r="E54" s="90">
        <v>9960821980.2199993</v>
      </c>
      <c r="F54" s="90">
        <v>8985912430.5499992</v>
      </c>
    </row>
    <row r="55" spans="1:6" s="2" customFormat="1" ht="20.149999999999999" customHeight="1" x14ac:dyDescent="0.25">
      <c r="A55" s="58" t="s">
        <v>13</v>
      </c>
      <c r="B55" s="35" t="s">
        <v>65</v>
      </c>
      <c r="C55" s="91">
        <v>800153451.04999995</v>
      </c>
      <c r="D55" s="91">
        <v>9960821980.2199993</v>
      </c>
      <c r="E55" s="91">
        <v>10760975431.269999</v>
      </c>
      <c r="F55" s="91">
        <v>9754149789.7099991</v>
      </c>
    </row>
    <row r="56" spans="1:6" s="2" customFormat="1" ht="20.149999999999999" customHeight="1" x14ac:dyDescent="0.25">
      <c r="A56" s="58" t="s">
        <v>15</v>
      </c>
      <c r="B56" s="35" t="s">
        <v>66</v>
      </c>
      <c r="C56" s="92">
        <v>0</v>
      </c>
      <c r="D56" s="92">
        <v>451790.35</v>
      </c>
      <c r="E56" s="92">
        <v>451790.35</v>
      </c>
      <c r="F56" s="92">
        <v>333206.7</v>
      </c>
    </row>
    <row r="57" spans="1:6" s="2" customFormat="1" ht="20.149999999999999" customHeight="1" x14ac:dyDescent="0.25">
      <c r="A57" s="58" t="s">
        <v>24</v>
      </c>
      <c r="B57" s="35" t="s">
        <v>67</v>
      </c>
      <c r="C57" s="92">
        <v>0</v>
      </c>
      <c r="D57" s="92">
        <v>192452.71</v>
      </c>
      <c r="E57" s="92">
        <v>192452.71</v>
      </c>
      <c r="F57" s="92">
        <v>194532.04</v>
      </c>
    </row>
    <row r="58" spans="1:6" ht="20.149999999999999" customHeight="1" x14ac:dyDescent="0.25">
      <c r="A58" s="59" t="s">
        <v>17</v>
      </c>
      <c r="B58" s="36" t="s">
        <v>68</v>
      </c>
      <c r="C58" s="93">
        <v>800153451.04999995</v>
      </c>
      <c r="D58" s="93">
        <v>9961466223.2799988</v>
      </c>
      <c r="E58" s="93">
        <v>10761619674.329998</v>
      </c>
      <c r="F58" s="93">
        <v>9754677528.4500008</v>
      </c>
    </row>
    <row r="59" spans="1:6" x14ac:dyDescent="0.25">
      <c r="A59" s="5"/>
      <c r="B59" s="34" t="s">
        <v>19</v>
      </c>
      <c r="C59" s="90">
        <v>1448944.3</v>
      </c>
      <c r="D59" s="90">
        <v>743297.29</v>
      </c>
      <c r="E59" s="90">
        <v>2192241.59</v>
      </c>
      <c r="F59" s="90">
        <v>1459676.91</v>
      </c>
    </row>
    <row r="60" spans="1:6" x14ac:dyDescent="0.25">
      <c r="A60" s="5"/>
      <c r="B60" s="34" t="s">
        <v>69</v>
      </c>
      <c r="C60" s="90">
        <v>1684943.33</v>
      </c>
      <c r="D60" s="90">
        <v>0</v>
      </c>
      <c r="E60" s="90">
        <v>1684943.33</v>
      </c>
      <c r="F60" s="90">
        <v>1573009.22</v>
      </c>
    </row>
    <row r="61" spans="1:6" x14ac:dyDescent="0.25">
      <c r="A61" s="5"/>
      <c r="B61" s="34" t="s">
        <v>70</v>
      </c>
      <c r="C61" s="90">
        <v>225985070.72</v>
      </c>
      <c r="D61" s="90">
        <v>0</v>
      </c>
      <c r="E61" s="90">
        <v>225985070.72</v>
      </c>
      <c r="F61" s="90">
        <v>0</v>
      </c>
    </row>
    <row r="62" spans="1:6" ht="12" customHeight="1" x14ac:dyDescent="0.25">
      <c r="A62" s="5"/>
      <c r="B62" s="34" t="s">
        <v>71</v>
      </c>
      <c r="C62" s="90">
        <v>34775.83</v>
      </c>
      <c r="D62" s="90">
        <v>212083.14</v>
      </c>
      <c r="E62" s="90">
        <v>246858.97</v>
      </c>
      <c r="F62" s="90">
        <v>305759.59999999998</v>
      </c>
    </row>
    <row r="63" spans="1:6" ht="20.149999999999999" customHeight="1" x14ac:dyDescent="0.25">
      <c r="A63" s="58" t="s">
        <v>13</v>
      </c>
      <c r="B63" s="35" t="s">
        <v>73</v>
      </c>
      <c r="C63" s="92">
        <v>229153734.18000001</v>
      </c>
      <c r="D63" s="92">
        <v>955380.43</v>
      </c>
      <c r="E63" s="92">
        <v>230109114.60999998</v>
      </c>
      <c r="F63" s="92">
        <v>3338445.73</v>
      </c>
    </row>
    <row r="64" spans="1:6" ht="12" customHeight="1" x14ac:dyDescent="0.25">
      <c r="A64" s="5"/>
      <c r="B64" s="34" t="s">
        <v>147</v>
      </c>
      <c r="C64" s="82">
        <v>7435430.3499999996</v>
      </c>
      <c r="D64" s="82">
        <v>0</v>
      </c>
      <c r="E64" s="82">
        <v>7435430.3499999996</v>
      </c>
      <c r="F64" s="90">
        <v>6900793.2400000002</v>
      </c>
    </row>
    <row r="65" spans="1:9" ht="12" customHeight="1" x14ac:dyDescent="0.25">
      <c r="A65" s="5"/>
      <c r="B65" s="34" t="s">
        <v>148</v>
      </c>
      <c r="C65" s="82">
        <v>3033.2</v>
      </c>
      <c r="D65" s="82">
        <v>0</v>
      </c>
      <c r="E65" s="82">
        <v>3033.2</v>
      </c>
      <c r="F65" s="90">
        <v>1190168.9099999999</v>
      </c>
    </row>
    <row r="66" spans="1:9" ht="12" customHeight="1" x14ac:dyDescent="0.25">
      <c r="A66" s="5"/>
      <c r="B66" s="34" t="s">
        <v>150</v>
      </c>
      <c r="C66" s="82">
        <v>134620.6</v>
      </c>
      <c r="D66" s="82">
        <v>0</v>
      </c>
      <c r="E66" s="82">
        <v>134620.6</v>
      </c>
      <c r="F66" s="90">
        <v>0</v>
      </c>
    </row>
    <row r="67" spans="1:9" x14ac:dyDescent="0.25">
      <c r="A67" s="46"/>
      <c r="B67" s="56" t="s">
        <v>149</v>
      </c>
      <c r="C67" s="94">
        <v>387135376.31</v>
      </c>
      <c r="D67" s="94">
        <v>0</v>
      </c>
      <c r="E67" s="95" t="s">
        <v>27</v>
      </c>
      <c r="F67" s="96">
        <v>0</v>
      </c>
    </row>
    <row r="68" spans="1:9" x14ac:dyDescent="0.25">
      <c r="A68" s="63"/>
      <c r="B68" s="43" t="s">
        <v>151</v>
      </c>
      <c r="C68" s="94">
        <v>0</v>
      </c>
      <c r="D68" s="94">
        <v>0</v>
      </c>
      <c r="E68" s="94">
        <v>0</v>
      </c>
      <c r="F68" s="96">
        <v>9435886.1799999997</v>
      </c>
    </row>
    <row r="69" spans="1:9" x14ac:dyDescent="0.25">
      <c r="A69" s="63"/>
      <c r="B69" s="43" t="s">
        <v>152</v>
      </c>
      <c r="C69" s="82">
        <v>0</v>
      </c>
      <c r="D69" s="82">
        <v>0</v>
      </c>
      <c r="E69" s="82">
        <v>0</v>
      </c>
      <c r="F69" s="90">
        <v>278461.96000000002</v>
      </c>
    </row>
    <row r="70" spans="1:9" ht="20.149999999999999" customHeight="1" x14ac:dyDescent="0.25">
      <c r="A70" s="64" t="s">
        <v>15</v>
      </c>
      <c r="B70" s="57" t="s">
        <v>74</v>
      </c>
      <c r="C70" s="89">
        <v>394708460.45999998</v>
      </c>
      <c r="D70" s="89">
        <v>0</v>
      </c>
      <c r="E70" s="89">
        <v>7573084.1499999994</v>
      </c>
      <c r="F70" s="97">
        <v>17805310.289999999</v>
      </c>
    </row>
    <row r="71" spans="1:9" ht="20.149999999999999" customHeight="1" x14ac:dyDescent="0.25">
      <c r="A71" s="58" t="s">
        <v>24</v>
      </c>
      <c r="B71" s="35" t="s">
        <v>36</v>
      </c>
      <c r="C71" s="90">
        <v>0</v>
      </c>
      <c r="D71" s="90">
        <v>29657.13</v>
      </c>
      <c r="E71" s="90">
        <v>29657.13</v>
      </c>
      <c r="F71" s="90">
        <v>157958.96</v>
      </c>
    </row>
    <row r="72" spans="1:9" s="2" customFormat="1" ht="12" customHeight="1" x14ac:dyDescent="0.2">
      <c r="A72" s="5"/>
      <c r="B72" s="34" t="s">
        <v>141</v>
      </c>
      <c r="C72" s="90">
        <v>0</v>
      </c>
      <c r="D72" s="90">
        <v>0</v>
      </c>
      <c r="E72" s="98" t="s">
        <v>27</v>
      </c>
      <c r="F72" s="98" t="s">
        <v>27</v>
      </c>
      <c r="I72" s="19"/>
    </row>
    <row r="73" spans="1:9" ht="12" customHeight="1" x14ac:dyDescent="0.25">
      <c r="A73" s="5"/>
      <c r="B73" s="34" t="s">
        <v>142</v>
      </c>
      <c r="C73" s="90">
        <v>0</v>
      </c>
      <c r="D73" s="90">
        <v>0</v>
      </c>
      <c r="E73" s="90">
        <v>0</v>
      </c>
      <c r="F73" s="90">
        <v>212178190.56</v>
      </c>
    </row>
    <row r="74" spans="1:9" ht="20.149999999999999" customHeight="1" x14ac:dyDescent="0.25">
      <c r="A74" s="58" t="s">
        <v>25</v>
      </c>
      <c r="B74" s="35" t="s">
        <v>143</v>
      </c>
      <c r="C74" s="92">
        <v>0</v>
      </c>
      <c r="D74" s="92">
        <v>0</v>
      </c>
      <c r="E74" s="92">
        <v>0</v>
      </c>
      <c r="F74" s="92">
        <v>212178190.56</v>
      </c>
    </row>
    <row r="75" spans="1:9" s="2" customFormat="1" ht="12" customHeight="1" x14ac:dyDescent="0.2">
      <c r="A75" s="5"/>
      <c r="B75" s="34" t="s">
        <v>79</v>
      </c>
      <c r="C75" s="90">
        <v>0</v>
      </c>
      <c r="D75" s="90">
        <v>13596.22</v>
      </c>
      <c r="E75" s="90">
        <v>13596.22</v>
      </c>
      <c r="F75" s="90">
        <v>23068.46</v>
      </c>
    </row>
    <row r="76" spans="1:9" s="2" customFormat="1" ht="12" customHeight="1" x14ac:dyDescent="0.2">
      <c r="A76" s="5"/>
      <c r="B76" s="34" t="s">
        <v>80</v>
      </c>
      <c r="C76" s="90">
        <v>0</v>
      </c>
      <c r="D76" s="90">
        <v>199930.76</v>
      </c>
      <c r="E76" s="90">
        <v>199930.76</v>
      </c>
      <c r="F76" s="90">
        <v>266763.03000000003</v>
      </c>
    </row>
    <row r="77" spans="1:9" x14ac:dyDescent="0.25">
      <c r="A77" s="5"/>
      <c r="B77" s="34" t="s">
        <v>144</v>
      </c>
      <c r="C77" s="90">
        <v>337.5</v>
      </c>
      <c r="D77" s="90">
        <v>740</v>
      </c>
      <c r="E77" s="90">
        <v>1077.5</v>
      </c>
      <c r="F77" s="90">
        <v>962.5</v>
      </c>
    </row>
    <row r="78" spans="1:9" s="2" customFormat="1" ht="12" customHeight="1" x14ac:dyDescent="0.2">
      <c r="A78" s="5"/>
      <c r="B78" s="34" t="s">
        <v>81</v>
      </c>
      <c r="C78" s="90">
        <v>0</v>
      </c>
      <c r="D78" s="90">
        <v>21730.2</v>
      </c>
      <c r="E78" s="90">
        <v>21730.2</v>
      </c>
      <c r="F78" s="90">
        <v>307429.03999999998</v>
      </c>
    </row>
    <row r="79" spans="1:9" s="2" customFormat="1" ht="20.149999999999999" customHeight="1" x14ac:dyDescent="0.25">
      <c r="A79" s="58" t="s">
        <v>35</v>
      </c>
      <c r="B79" s="35" t="s">
        <v>82</v>
      </c>
      <c r="C79" s="92">
        <v>337.5</v>
      </c>
      <c r="D79" s="92">
        <v>235997.18</v>
      </c>
      <c r="E79" s="92">
        <v>236334.68</v>
      </c>
      <c r="F79" s="92">
        <v>598223.03</v>
      </c>
    </row>
    <row r="80" spans="1:9" ht="20.149999999999999" customHeight="1" x14ac:dyDescent="0.25">
      <c r="A80" s="59" t="s">
        <v>49</v>
      </c>
      <c r="B80" s="36" t="s">
        <v>50</v>
      </c>
      <c r="C80" s="93">
        <v>623862532.13999999</v>
      </c>
      <c r="D80" s="93">
        <v>1221034.74</v>
      </c>
      <c r="E80" s="93">
        <v>237948190.56999999</v>
      </c>
      <c r="F80" s="93">
        <v>234078128.56999999</v>
      </c>
    </row>
    <row r="81" spans="1:6" x14ac:dyDescent="0.25">
      <c r="A81" s="5"/>
      <c r="B81" s="34" t="s">
        <v>83</v>
      </c>
      <c r="C81" s="90">
        <v>0</v>
      </c>
      <c r="D81" s="90">
        <v>0</v>
      </c>
      <c r="E81" s="90">
        <v>0</v>
      </c>
      <c r="F81" s="90">
        <v>0</v>
      </c>
    </row>
    <row r="82" spans="1:6" ht="20.149999999999999" customHeight="1" x14ac:dyDescent="0.25">
      <c r="A82" s="59" t="s">
        <v>58</v>
      </c>
      <c r="B82" s="36" t="s">
        <v>59</v>
      </c>
      <c r="C82" s="93">
        <v>0</v>
      </c>
      <c r="D82" s="93">
        <v>0</v>
      </c>
      <c r="E82" s="93">
        <v>0</v>
      </c>
      <c r="F82" s="93">
        <v>0</v>
      </c>
    </row>
    <row r="83" spans="1:6" ht="30" customHeight="1" x14ac:dyDescent="0.25">
      <c r="A83" s="65"/>
      <c r="B83" s="36" t="s">
        <v>84</v>
      </c>
      <c r="C83" s="93">
        <v>1424015983.1900001</v>
      </c>
      <c r="D83" s="93">
        <v>9962687258.0199986</v>
      </c>
      <c r="E83" s="93">
        <v>10999567864.899998</v>
      </c>
      <c r="F83" s="93">
        <v>9988755657.0200005</v>
      </c>
    </row>
  </sheetData>
  <phoneticPr fontId="10" type="noConversion"/>
  <pageMargins left="0.11811023622047245" right="0.11811023622047245" top="0.11811023622047245" bottom="0.11811023622047245" header="0.11811023622047245" footer="0.11811023622047245"/>
  <pageSetup paperSize="9" scale="95" orientation="portrait" r:id="rId1"/>
  <headerFooter alignWithMargins="0"/>
  <rowBreaks count="1" manualBreakCount="1">
    <brk id="50" max="5" man="1"/>
  </rowBreaks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autoPageBreaks="0"/>
  </sheetPr>
  <dimension ref="A1:H83"/>
  <sheetViews>
    <sheetView topLeftCell="A40" zoomScaleNormal="100" workbookViewId="0">
      <selection activeCell="A55" sqref="A55:G55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7" width="13.7265625" style="1" customWidth="1"/>
    <col min="8" max="8" width="15.7265625" style="1" customWidth="1"/>
    <col min="9" max="16384" width="11.453125" style="1"/>
  </cols>
  <sheetData>
    <row r="1" spans="1:7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7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7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7" s="24" customFormat="1" ht="11.15" customHeight="1" x14ac:dyDescent="0.25">
      <c r="A4" s="25" t="s">
        <v>133</v>
      </c>
      <c r="B4" s="23"/>
      <c r="C4" s="23"/>
      <c r="D4" s="23"/>
      <c r="E4" s="23"/>
      <c r="F4" s="23"/>
    </row>
    <row r="5" spans="1:7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7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7" s="24" customFormat="1" ht="11.15" customHeight="1" x14ac:dyDescent="0.25">
      <c r="A7" s="27"/>
      <c r="B7" s="23"/>
      <c r="C7" s="23"/>
      <c r="D7" s="23"/>
      <c r="E7" s="23"/>
      <c r="F7" s="23"/>
    </row>
    <row r="8" spans="1:7" ht="20.149999999999999" customHeight="1" x14ac:dyDescent="0.25">
      <c r="A8" s="164"/>
      <c r="B8" s="169" t="s">
        <v>0</v>
      </c>
      <c r="C8" s="170" t="s">
        <v>134</v>
      </c>
      <c r="D8" s="170" t="s">
        <v>5</v>
      </c>
      <c r="E8" s="170" t="s">
        <v>6</v>
      </c>
      <c r="F8" s="170">
        <v>2009</v>
      </c>
      <c r="G8" s="170">
        <v>2008</v>
      </c>
    </row>
    <row r="9" spans="1:7" x14ac:dyDescent="0.25">
      <c r="A9" s="5"/>
      <c r="B9" s="34" t="s">
        <v>7</v>
      </c>
      <c r="C9" s="38">
        <v>0</v>
      </c>
      <c r="D9" s="38">
        <v>4377563.76</v>
      </c>
      <c r="E9" s="38">
        <v>0</v>
      </c>
      <c r="F9" s="38">
        <v>4377563.76</v>
      </c>
      <c r="G9" s="38">
        <v>4377791.1900000004</v>
      </c>
    </row>
    <row r="10" spans="1:7" x14ac:dyDescent="0.25">
      <c r="A10" s="5"/>
      <c r="B10" s="34" t="s">
        <v>8</v>
      </c>
      <c r="C10" s="38">
        <v>0</v>
      </c>
      <c r="D10" s="38">
        <v>310561526.98000002</v>
      </c>
      <c r="E10" s="38">
        <v>0</v>
      </c>
      <c r="F10" s="38">
        <v>310561526.98000002</v>
      </c>
      <c r="G10" s="38">
        <v>306098825.92000002</v>
      </c>
    </row>
    <row r="11" spans="1:7" x14ac:dyDescent="0.25">
      <c r="A11" s="5"/>
      <c r="B11" s="34" t="s">
        <v>135</v>
      </c>
      <c r="C11" s="38">
        <v>0</v>
      </c>
      <c r="D11" s="38">
        <v>525817.28</v>
      </c>
      <c r="E11" s="38">
        <v>0</v>
      </c>
      <c r="F11" s="38">
        <v>525817.28</v>
      </c>
      <c r="G11" s="38">
        <v>519558.72</v>
      </c>
    </row>
    <row r="12" spans="1:7" x14ac:dyDescent="0.25">
      <c r="A12" s="5"/>
      <c r="B12" s="34" t="s">
        <v>10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</row>
    <row r="13" spans="1:7" x14ac:dyDescent="0.25">
      <c r="A13" s="5"/>
      <c r="B13" s="34" t="s">
        <v>11</v>
      </c>
      <c r="C13" s="38">
        <v>0</v>
      </c>
      <c r="D13" s="38">
        <v>-105302140.48</v>
      </c>
      <c r="E13" s="38">
        <v>0</v>
      </c>
      <c r="F13" s="38">
        <v>-105302140.48</v>
      </c>
      <c r="G13" s="38">
        <v>-99179159.589999989</v>
      </c>
    </row>
    <row r="14" spans="1:7" x14ac:dyDescent="0.25">
      <c r="A14" s="5"/>
      <c r="B14" s="34" t="s">
        <v>136</v>
      </c>
      <c r="C14" s="38">
        <v>0</v>
      </c>
      <c r="D14" s="38">
        <v>-383296.47</v>
      </c>
      <c r="E14" s="38">
        <v>0</v>
      </c>
      <c r="F14" s="38">
        <v>-383296.47</v>
      </c>
      <c r="G14" s="38">
        <v>-298848.71999999997</v>
      </c>
    </row>
    <row r="15" spans="1:7" ht="20.149999999999999" customHeight="1" x14ac:dyDescent="0.25">
      <c r="A15" s="8" t="s">
        <v>13</v>
      </c>
      <c r="B15" s="35" t="s">
        <v>14</v>
      </c>
      <c r="C15" s="47">
        <v>0</v>
      </c>
      <c r="D15" s="47">
        <v>209779471.06999996</v>
      </c>
      <c r="E15" s="47">
        <v>0</v>
      </c>
      <c r="F15" s="47">
        <v>209779471.06999996</v>
      </c>
      <c r="G15" s="47">
        <v>211518167.51999998</v>
      </c>
    </row>
    <row r="16" spans="1:7" ht="20.149999999999999" customHeight="1" x14ac:dyDescent="0.25">
      <c r="A16" s="8" t="s">
        <v>15</v>
      </c>
      <c r="B16" s="35" t="s">
        <v>16</v>
      </c>
      <c r="C16" s="47">
        <v>0</v>
      </c>
      <c r="D16" s="47">
        <v>507170738.72000003</v>
      </c>
      <c r="E16" s="47">
        <v>0</v>
      </c>
      <c r="F16" s="47">
        <v>507170738.72000003</v>
      </c>
      <c r="G16" s="47">
        <v>553105435.67999995</v>
      </c>
    </row>
    <row r="17" spans="1:7" ht="20.149999999999999" customHeight="1" x14ac:dyDescent="0.25">
      <c r="A17" s="11" t="s">
        <v>17</v>
      </c>
      <c r="B17" s="36" t="s">
        <v>18</v>
      </c>
      <c r="C17" s="48">
        <v>0</v>
      </c>
      <c r="D17" s="48">
        <v>716950209.78999996</v>
      </c>
      <c r="E17" s="48">
        <v>0</v>
      </c>
      <c r="F17" s="48">
        <v>716950209.78999996</v>
      </c>
      <c r="G17" s="48">
        <v>764623603.19999993</v>
      </c>
    </row>
    <row r="18" spans="1:7" x14ac:dyDescent="0.25">
      <c r="A18" s="5"/>
      <c r="B18" s="34" t="s">
        <v>19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</row>
    <row r="19" spans="1:7" x14ac:dyDescent="0.25">
      <c r="A19" s="5"/>
      <c r="B19" s="34" t="s">
        <v>20</v>
      </c>
      <c r="C19" s="38">
        <v>847499.34</v>
      </c>
      <c r="D19" s="38">
        <v>0</v>
      </c>
      <c r="E19" s="38">
        <v>0</v>
      </c>
      <c r="F19" s="38">
        <v>847499.34</v>
      </c>
      <c r="G19" s="38">
        <v>514577.71</v>
      </c>
    </row>
    <row r="20" spans="1:7" ht="12" customHeight="1" x14ac:dyDescent="0.25">
      <c r="A20" s="5"/>
      <c r="B20" s="34" t="s">
        <v>21</v>
      </c>
      <c r="C20" s="38">
        <v>316.38</v>
      </c>
      <c r="D20" s="38">
        <v>15280627.119999999</v>
      </c>
      <c r="E20" s="38">
        <v>15016197.74</v>
      </c>
      <c r="F20" s="38">
        <v>30297141.240000002</v>
      </c>
      <c r="G20" s="38">
        <v>38591056.310000002</v>
      </c>
    </row>
    <row r="21" spans="1:7" ht="20.149999999999999" customHeight="1" x14ac:dyDescent="0.25">
      <c r="A21" s="8" t="s">
        <v>13</v>
      </c>
      <c r="B21" s="35" t="s">
        <v>22</v>
      </c>
      <c r="C21" s="47">
        <v>847815.72</v>
      </c>
      <c r="D21" s="47">
        <v>15280627.119999999</v>
      </c>
      <c r="E21" s="47">
        <v>15016197.74</v>
      </c>
      <c r="F21" s="47">
        <v>31144640.579999998</v>
      </c>
      <c r="G21" s="47">
        <v>39105634.019999996</v>
      </c>
    </row>
    <row r="22" spans="1:7" ht="12" customHeight="1" x14ac:dyDescent="0.25">
      <c r="A22" s="41"/>
      <c r="B22" s="32" t="s">
        <v>137</v>
      </c>
      <c r="C22" s="40">
        <v>2152.9499999999998</v>
      </c>
      <c r="D22" s="40">
        <v>2215396.38</v>
      </c>
      <c r="E22" s="40">
        <v>0</v>
      </c>
      <c r="F22" s="40">
        <v>2217549.33</v>
      </c>
      <c r="G22" s="40">
        <v>3174.78</v>
      </c>
    </row>
    <row r="23" spans="1:7" ht="12" customHeight="1" x14ac:dyDescent="0.25">
      <c r="A23" s="42"/>
      <c r="B23" s="43" t="s">
        <v>138</v>
      </c>
      <c r="C23" s="40">
        <v>3436.64</v>
      </c>
      <c r="D23" s="40">
        <v>0</v>
      </c>
      <c r="E23" s="40">
        <v>0</v>
      </c>
      <c r="F23" s="40">
        <v>3436.64</v>
      </c>
      <c r="G23" s="40">
        <v>0</v>
      </c>
    </row>
    <row r="24" spans="1:7" ht="12" customHeight="1" x14ac:dyDescent="0.25">
      <c r="A24" s="42"/>
      <c r="B24" s="43" t="s">
        <v>139</v>
      </c>
      <c r="C24" s="40">
        <v>4647757.3600000003</v>
      </c>
      <c r="D24" s="40">
        <v>0</v>
      </c>
      <c r="E24" s="40">
        <v>0</v>
      </c>
      <c r="F24" s="40">
        <v>4647757.3600000003</v>
      </c>
      <c r="G24" s="40">
        <v>0</v>
      </c>
    </row>
    <row r="25" spans="1:7" x14ac:dyDescent="0.25">
      <c r="A25" s="42"/>
      <c r="B25" s="43" t="s">
        <v>140</v>
      </c>
      <c r="C25" s="38">
        <v>172801667.75</v>
      </c>
      <c r="D25" s="38">
        <v>349906906.37</v>
      </c>
      <c r="E25" s="38">
        <v>0</v>
      </c>
      <c r="F25" s="39">
        <v>522708574.12</v>
      </c>
      <c r="G25" s="38">
        <v>574566804.49000001</v>
      </c>
    </row>
    <row r="26" spans="1:7" ht="20.149999999999999" customHeight="1" x14ac:dyDescent="0.25">
      <c r="A26" s="8" t="s">
        <v>15</v>
      </c>
      <c r="B26" s="35" t="s">
        <v>26</v>
      </c>
      <c r="C26" s="47">
        <v>177455014.69999999</v>
      </c>
      <c r="D26" s="47">
        <v>352122302.75</v>
      </c>
      <c r="E26" s="47">
        <v>0</v>
      </c>
      <c r="F26" s="51" t="s">
        <v>27</v>
      </c>
      <c r="G26" s="51" t="s">
        <v>27</v>
      </c>
    </row>
    <row r="27" spans="1:7" x14ac:dyDescent="0.25">
      <c r="A27" s="42"/>
      <c r="B27" s="45" t="s">
        <v>28</v>
      </c>
      <c r="C27" s="38">
        <v>1439500.37</v>
      </c>
      <c r="D27" s="38">
        <v>0</v>
      </c>
      <c r="E27" s="38">
        <v>0</v>
      </c>
      <c r="F27" s="38">
        <v>1439500.37</v>
      </c>
      <c r="G27" s="38">
        <v>2198322.1800000002</v>
      </c>
    </row>
    <row r="28" spans="1:7" ht="12" customHeight="1" x14ac:dyDescent="0.25">
      <c r="A28" s="5"/>
      <c r="B28" s="34" t="s">
        <v>29</v>
      </c>
      <c r="C28" s="38">
        <v>139695.29999999999</v>
      </c>
      <c r="D28" s="38">
        <v>0</v>
      </c>
      <c r="E28" s="38">
        <v>0</v>
      </c>
      <c r="F28" s="38">
        <v>139695.29999999999</v>
      </c>
      <c r="G28" s="38">
        <v>121641.58</v>
      </c>
    </row>
    <row r="29" spans="1:7" x14ac:dyDescent="0.25">
      <c r="A29" s="46"/>
      <c r="B29" s="34" t="s">
        <v>30</v>
      </c>
      <c r="C29" s="38">
        <v>14280.3</v>
      </c>
      <c r="D29" s="38">
        <v>0</v>
      </c>
      <c r="E29" s="38">
        <v>0</v>
      </c>
      <c r="F29" s="38">
        <v>14280.3</v>
      </c>
      <c r="G29" s="38">
        <v>118581.14</v>
      </c>
    </row>
    <row r="30" spans="1:7" x14ac:dyDescent="0.25">
      <c r="A30" s="44"/>
      <c r="B30" s="34" t="s">
        <v>31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</row>
    <row r="31" spans="1:7" x14ac:dyDescent="0.25">
      <c r="A31" s="44"/>
      <c r="B31" s="34" t="s">
        <v>32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</row>
    <row r="32" spans="1:7" ht="12" customHeight="1" x14ac:dyDescent="0.25">
      <c r="A32" s="44"/>
      <c r="B32" s="34" t="s">
        <v>33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</row>
    <row r="33" spans="1:7" ht="12" customHeight="1" x14ac:dyDescent="0.25">
      <c r="A33" s="44"/>
      <c r="B33" s="34" t="s">
        <v>34</v>
      </c>
      <c r="C33" s="38">
        <v>0</v>
      </c>
      <c r="D33" s="38">
        <v>0</v>
      </c>
      <c r="E33" s="38">
        <v>0</v>
      </c>
      <c r="F33" s="38">
        <v>0</v>
      </c>
      <c r="G33" s="38">
        <v>14277.12</v>
      </c>
    </row>
    <row r="34" spans="1:7" ht="20.149999999999999" customHeight="1" x14ac:dyDescent="0.25">
      <c r="A34" s="8" t="s">
        <v>24</v>
      </c>
      <c r="B34" s="35" t="s">
        <v>36</v>
      </c>
      <c r="C34" s="47">
        <v>1593475.97</v>
      </c>
      <c r="D34" s="47">
        <v>0</v>
      </c>
      <c r="E34" s="47">
        <v>0</v>
      </c>
      <c r="F34" s="47">
        <v>1593475.97</v>
      </c>
      <c r="G34" s="47">
        <v>2452822.02</v>
      </c>
    </row>
    <row r="35" spans="1:7" ht="20.149999999999999" customHeight="1" x14ac:dyDescent="0.25">
      <c r="A35" s="8" t="s">
        <v>25</v>
      </c>
      <c r="B35" s="35" t="s">
        <v>38</v>
      </c>
      <c r="C35" s="47">
        <v>0</v>
      </c>
      <c r="D35" s="47">
        <v>0</v>
      </c>
      <c r="E35" s="47">
        <v>523616017.93000001</v>
      </c>
      <c r="F35" s="47">
        <v>523616017.93000001</v>
      </c>
      <c r="G35" s="47">
        <v>548395726.85000002</v>
      </c>
    </row>
    <row r="36" spans="1:7" ht="20.149999999999999" customHeight="1" x14ac:dyDescent="0.25">
      <c r="A36" s="8" t="s">
        <v>35</v>
      </c>
      <c r="B36" s="35" t="s">
        <v>40</v>
      </c>
      <c r="C36" s="47">
        <v>0</v>
      </c>
      <c r="D36" s="47">
        <v>577901.94999999995</v>
      </c>
      <c r="E36" s="47">
        <v>0</v>
      </c>
      <c r="F36" s="47">
        <v>577901.94999999995</v>
      </c>
      <c r="G36" s="47">
        <v>85296.42</v>
      </c>
    </row>
    <row r="37" spans="1:7" x14ac:dyDescent="0.25">
      <c r="A37" s="5"/>
      <c r="B37" s="34" t="s">
        <v>41</v>
      </c>
      <c r="C37" s="38">
        <v>1320446.75</v>
      </c>
      <c r="D37" s="38">
        <v>1191.97</v>
      </c>
      <c r="E37" s="38">
        <v>0</v>
      </c>
      <c r="F37" s="38">
        <v>1321638.72</v>
      </c>
      <c r="G37" s="38">
        <v>1289231.8500000001</v>
      </c>
    </row>
    <row r="38" spans="1:7" x14ac:dyDescent="0.25">
      <c r="A38" s="5"/>
      <c r="B38" s="34" t="s">
        <v>42</v>
      </c>
      <c r="C38" s="38">
        <v>205642904.00999999</v>
      </c>
      <c r="D38" s="38">
        <v>0</v>
      </c>
      <c r="E38" s="38">
        <v>0</v>
      </c>
      <c r="F38" s="38">
        <v>205642904.00999999</v>
      </c>
      <c r="G38" s="38">
        <v>191145772.09</v>
      </c>
    </row>
    <row r="39" spans="1:7" ht="12" customHeight="1" x14ac:dyDescent="0.25">
      <c r="A39" s="5"/>
      <c r="B39" s="34" t="s">
        <v>43</v>
      </c>
      <c r="C39" s="38">
        <v>13154520.289999999</v>
      </c>
      <c r="D39" s="38">
        <v>2769121.26</v>
      </c>
      <c r="E39" s="38">
        <v>0</v>
      </c>
      <c r="F39" s="38">
        <v>15923641.549999999</v>
      </c>
      <c r="G39" s="38">
        <v>25094269.790000003</v>
      </c>
    </row>
    <row r="40" spans="1:7" x14ac:dyDescent="0.25">
      <c r="A40" s="5"/>
      <c r="B40" s="34" t="s">
        <v>44</v>
      </c>
      <c r="C40" s="38">
        <v>0</v>
      </c>
      <c r="D40" s="38">
        <v>0</v>
      </c>
      <c r="E40" s="38">
        <v>212178190.56</v>
      </c>
      <c r="F40" s="38">
        <v>212178190.56</v>
      </c>
      <c r="G40" s="38">
        <v>207181659.95000002</v>
      </c>
    </row>
    <row r="41" spans="1:7" ht="12" customHeight="1" x14ac:dyDescent="0.25">
      <c r="A41" s="5"/>
      <c r="B41" s="34" t="s">
        <v>45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</row>
    <row r="42" spans="1:7" ht="12" customHeight="1" x14ac:dyDescent="0.25">
      <c r="A42" s="5"/>
      <c r="B42" s="34" t="s">
        <v>46</v>
      </c>
      <c r="C42" s="38">
        <v>0</v>
      </c>
      <c r="D42" s="38">
        <v>23520.080000000002</v>
      </c>
      <c r="E42" s="38">
        <v>0</v>
      </c>
      <c r="F42" s="38">
        <v>23520.080000000002</v>
      </c>
      <c r="G42" s="38">
        <v>950.42</v>
      </c>
    </row>
    <row r="43" spans="1:7" ht="20.149999999999999" customHeight="1" x14ac:dyDescent="0.25">
      <c r="A43" s="8" t="s">
        <v>37</v>
      </c>
      <c r="B43" s="35" t="s">
        <v>48</v>
      </c>
      <c r="C43" s="47">
        <v>220117871.04999998</v>
      </c>
      <c r="D43" s="47">
        <v>2793833.31</v>
      </c>
      <c r="E43" s="47">
        <v>212178190.56</v>
      </c>
      <c r="F43" s="47">
        <v>435089894.91999996</v>
      </c>
      <c r="G43" s="47">
        <v>424711884.09999996</v>
      </c>
    </row>
    <row r="44" spans="1:7" ht="20.149999999999999" customHeight="1" x14ac:dyDescent="0.25">
      <c r="A44" s="11" t="s">
        <v>49</v>
      </c>
      <c r="B44" s="36" t="s">
        <v>50</v>
      </c>
      <c r="C44" s="48">
        <v>400014177.43999994</v>
      </c>
      <c r="D44" s="48">
        <v>370774665.13</v>
      </c>
      <c r="E44" s="48">
        <v>750810406.23000002</v>
      </c>
      <c r="F44" s="48">
        <v>992021931.35000002</v>
      </c>
      <c r="G44" s="48">
        <v>1454633732.0599999</v>
      </c>
    </row>
    <row r="45" spans="1:7" x14ac:dyDescent="0.25">
      <c r="A45" s="5"/>
      <c r="B45" s="34" t="s">
        <v>51</v>
      </c>
      <c r="C45" s="38">
        <v>0</v>
      </c>
      <c r="D45" s="38">
        <v>7802458257.7600002</v>
      </c>
      <c r="E45" s="38">
        <v>0</v>
      </c>
      <c r="F45" s="38">
        <v>7802458257.7600002</v>
      </c>
      <c r="G45" s="38">
        <v>6140023986.6300001</v>
      </c>
    </row>
    <row r="46" spans="1:7" x14ac:dyDescent="0.25">
      <c r="A46" s="5"/>
      <c r="B46" s="34" t="s">
        <v>52</v>
      </c>
      <c r="C46" s="38">
        <v>0</v>
      </c>
      <c r="D46" s="38">
        <v>431007.19</v>
      </c>
      <c r="E46" s="38">
        <v>0</v>
      </c>
      <c r="F46" s="38">
        <v>431007.19</v>
      </c>
      <c r="G46" s="38">
        <v>2376660.6800000002</v>
      </c>
    </row>
    <row r="47" spans="1:7" x14ac:dyDescent="0.25">
      <c r="A47" s="5"/>
      <c r="B47" s="34" t="s">
        <v>53</v>
      </c>
      <c r="C47" s="38">
        <v>3635717.89</v>
      </c>
      <c r="D47" s="38">
        <v>8519757.7699999996</v>
      </c>
      <c r="E47" s="38">
        <v>304.62</v>
      </c>
      <c r="F47" s="38">
        <v>12155780.279999999</v>
      </c>
      <c r="G47" s="38">
        <v>142377075.06999996</v>
      </c>
    </row>
    <row r="48" spans="1:7" x14ac:dyDescent="0.25">
      <c r="A48" s="5"/>
      <c r="B48" s="34" t="s">
        <v>54</v>
      </c>
      <c r="C48" s="38">
        <v>384200000</v>
      </c>
      <c r="D48" s="38">
        <v>89300000</v>
      </c>
      <c r="E48" s="38">
        <v>0</v>
      </c>
      <c r="F48" s="38">
        <v>473500000</v>
      </c>
      <c r="G48" s="38">
        <v>1072550000</v>
      </c>
    </row>
    <row r="49" spans="1:8" x14ac:dyDescent="0.25">
      <c r="A49" s="5"/>
      <c r="B49" s="34" t="s">
        <v>55</v>
      </c>
      <c r="C49" s="38">
        <v>0</v>
      </c>
      <c r="D49" s="38">
        <v>218979.87</v>
      </c>
      <c r="E49" s="38">
        <v>0</v>
      </c>
      <c r="F49" s="38">
        <v>218979.87</v>
      </c>
      <c r="G49" s="38">
        <v>218979.87</v>
      </c>
    </row>
    <row r="50" spans="1:8" ht="12" customHeight="1" x14ac:dyDescent="0.25">
      <c r="A50" s="5"/>
      <c r="B50" s="34" t="s">
        <v>56</v>
      </c>
      <c r="C50" s="38">
        <v>65788.289999999994</v>
      </c>
      <c r="D50" s="38">
        <v>8600.7099999999991</v>
      </c>
      <c r="E50" s="38">
        <v>0</v>
      </c>
      <c r="F50" s="38">
        <v>74389</v>
      </c>
      <c r="G50" s="38">
        <v>2030818.69</v>
      </c>
    </row>
    <row r="51" spans="1:8" ht="12" customHeight="1" x14ac:dyDescent="0.25">
      <c r="A51" s="5"/>
      <c r="B51" s="34" t="s">
        <v>57</v>
      </c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16"/>
    </row>
    <row r="52" spans="1:8" ht="20.149999999999999" customHeight="1" x14ac:dyDescent="0.25">
      <c r="A52" s="11" t="s">
        <v>58</v>
      </c>
      <c r="B52" s="36" t="s">
        <v>59</v>
      </c>
      <c r="C52" s="48">
        <v>387901506.18000001</v>
      </c>
      <c r="D52" s="48">
        <v>7900936603.3000002</v>
      </c>
      <c r="E52" s="48">
        <v>304.62</v>
      </c>
      <c r="F52" s="48">
        <v>8288838414.1000004</v>
      </c>
      <c r="G52" s="48">
        <v>7359577520.9400005</v>
      </c>
      <c r="H52" s="16"/>
    </row>
    <row r="53" spans="1:8" ht="30" customHeight="1" x14ac:dyDescent="0.25">
      <c r="A53" s="29"/>
      <c r="B53" s="37" t="s">
        <v>60</v>
      </c>
      <c r="C53" s="48">
        <v>787915683.61999989</v>
      </c>
      <c r="D53" s="48">
        <v>8988661478.2200012</v>
      </c>
      <c r="E53" s="48">
        <v>750810710.85000002</v>
      </c>
      <c r="F53" s="48">
        <v>9997810555.2399998</v>
      </c>
      <c r="G53" s="48">
        <v>9578834856.2000008</v>
      </c>
      <c r="H53" s="16"/>
    </row>
    <row r="54" spans="1:8" ht="30" customHeight="1" x14ac:dyDescent="0.25">
      <c r="A54" s="32"/>
      <c r="B54" s="33"/>
      <c r="H54" s="16"/>
    </row>
    <row r="55" spans="1:8" ht="20.149999999999999" customHeight="1" x14ac:dyDescent="0.25">
      <c r="A55" s="172"/>
      <c r="B55" s="167" t="s">
        <v>61</v>
      </c>
      <c r="C55" s="170" t="s">
        <v>134</v>
      </c>
      <c r="D55" s="170" t="s">
        <v>5</v>
      </c>
      <c r="E55" s="170" t="s">
        <v>6</v>
      </c>
      <c r="F55" s="170">
        <v>2009</v>
      </c>
      <c r="G55" s="173">
        <v>2008</v>
      </c>
    </row>
    <row r="56" spans="1:8" x14ac:dyDescent="0.25">
      <c r="A56" s="5"/>
      <c r="B56" s="34" t="s">
        <v>62</v>
      </c>
      <c r="C56" s="38">
        <v>374358417.95999998</v>
      </c>
      <c r="D56" s="38">
        <v>0</v>
      </c>
      <c r="E56" s="38">
        <v>0</v>
      </c>
      <c r="F56" s="38">
        <v>374358417.95999998</v>
      </c>
      <c r="G56" s="38">
        <v>353048669.16999996</v>
      </c>
      <c r="H56" s="16"/>
    </row>
    <row r="57" spans="1:8" x14ac:dyDescent="0.25">
      <c r="A57" s="5"/>
      <c r="B57" s="34" t="s">
        <v>63</v>
      </c>
      <c r="C57" s="38">
        <v>393878941.19999999</v>
      </c>
      <c r="D57" s="38">
        <v>0</v>
      </c>
      <c r="E57" s="38">
        <v>0</v>
      </c>
      <c r="F57" s="38">
        <v>393878941.19999999</v>
      </c>
      <c r="G57" s="38">
        <v>1203939559.25</v>
      </c>
    </row>
    <row r="58" spans="1:8" x14ac:dyDescent="0.25">
      <c r="A58" s="5"/>
      <c r="B58" s="34" t="s">
        <v>64</v>
      </c>
      <c r="C58" s="38">
        <v>0</v>
      </c>
      <c r="D58" s="38">
        <v>8985912430.5499992</v>
      </c>
      <c r="E58" s="38">
        <v>0</v>
      </c>
      <c r="F58" s="38">
        <v>8985912430.5499992</v>
      </c>
      <c r="G58" s="38">
        <v>7340027581.8100004</v>
      </c>
    </row>
    <row r="59" spans="1:8" s="2" customFormat="1" ht="20.149999999999999" customHeight="1" x14ac:dyDescent="0.25">
      <c r="A59" s="8" t="s">
        <v>13</v>
      </c>
      <c r="B59" s="35" t="s">
        <v>65</v>
      </c>
      <c r="C59" s="49">
        <v>768237359.15999997</v>
      </c>
      <c r="D59" s="49">
        <v>8985912430.5499992</v>
      </c>
      <c r="E59" s="49">
        <v>0</v>
      </c>
      <c r="F59" s="49">
        <v>9754149789.7099991</v>
      </c>
      <c r="G59" s="49">
        <v>8897015810.2299995</v>
      </c>
    </row>
    <row r="60" spans="1:8" s="2" customFormat="1" ht="20.149999999999999" customHeight="1" x14ac:dyDescent="0.25">
      <c r="A60" s="8" t="s">
        <v>15</v>
      </c>
      <c r="B60" s="35" t="s">
        <v>66</v>
      </c>
      <c r="C60" s="47">
        <v>0</v>
      </c>
      <c r="D60" s="47">
        <v>333206.7</v>
      </c>
      <c r="E60" s="47">
        <v>0</v>
      </c>
      <c r="F60" s="47">
        <v>333206.7</v>
      </c>
      <c r="G60" s="47">
        <v>212314.62</v>
      </c>
    </row>
    <row r="61" spans="1:8" s="2" customFormat="1" ht="20.149999999999999" customHeight="1" x14ac:dyDescent="0.25">
      <c r="A61" s="8" t="s">
        <v>24</v>
      </c>
      <c r="B61" s="35" t="s">
        <v>67</v>
      </c>
      <c r="C61" s="47">
        <v>0</v>
      </c>
      <c r="D61" s="47">
        <v>194532.04</v>
      </c>
      <c r="E61" s="47">
        <v>0</v>
      </c>
      <c r="F61" s="47">
        <v>194532.04</v>
      </c>
      <c r="G61" s="47">
        <v>3345.92</v>
      </c>
    </row>
    <row r="62" spans="1:8" ht="20.149999999999999" customHeight="1" x14ac:dyDescent="0.25">
      <c r="A62" s="11" t="s">
        <v>17</v>
      </c>
      <c r="B62" s="36" t="s">
        <v>68</v>
      </c>
      <c r="C62" s="48">
        <v>768237359.15999997</v>
      </c>
      <c r="D62" s="48">
        <v>8986440169.289999</v>
      </c>
      <c r="E62" s="48">
        <v>0</v>
      </c>
      <c r="F62" s="48">
        <v>9754677528.4499989</v>
      </c>
      <c r="G62" s="48">
        <v>8897231470.7700005</v>
      </c>
    </row>
    <row r="63" spans="1:8" x14ac:dyDescent="0.25">
      <c r="A63" s="5"/>
      <c r="B63" s="34" t="s">
        <v>19</v>
      </c>
      <c r="C63" s="38">
        <v>96831.73</v>
      </c>
      <c r="D63" s="38">
        <v>1362845.18</v>
      </c>
      <c r="E63" s="38">
        <v>0</v>
      </c>
      <c r="F63" s="38">
        <v>1459676.91</v>
      </c>
      <c r="G63" s="38">
        <v>1233276.19</v>
      </c>
    </row>
    <row r="64" spans="1:8" x14ac:dyDescent="0.25">
      <c r="A64" s="5"/>
      <c r="B64" s="34" t="s">
        <v>69</v>
      </c>
      <c r="C64" s="38">
        <v>1573009.22</v>
      </c>
      <c r="D64" s="38">
        <v>0</v>
      </c>
      <c r="E64" s="38">
        <v>0</v>
      </c>
      <c r="F64" s="38">
        <v>1573009.22</v>
      </c>
      <c r="G64" s="38">
        <v>1323156.5</v>
      </c>
    </row>
    <row r="65" spans="1:7" x14ac:dyDescent="0.25">
      <c r="A65" s="5"/>
      <c r="B65" s="34" t="s">
        <v>70</v>
      </c>
      <c r="C65" s="38">
        <v>0</v>
      </c>
      <c r="D65" s="38">
        <v>0</v>
      </c>
      <c r="E65" s="38">
        <v>0</v>
      </c>
      <c r="F65" s="38">
        <v>0</v>
      </c>
      <c r="G65" s="38">
        <v>0</v>
      </c>
    </row>
    <row r="66" spans="1:7" x14ac:dyDescent="0.25">
      <c r="A66" s="5"/>
      <c r="B66" s="34" t="s">
        <v>71</v>
      </c>
      <c r="C66" s="38">
        <v>61982.92</v>
      </c>
      <c r="D66" s="38">
        <v>243472.06</v>
      </c>
      <c r="E66" s="38">
        <v>304.62</v>
      </c>
      <c r="F66" s="38">
        <v>305759.59999999998</v>
      </c>
      <c r="G66" s="38">
        <v>369272.67</v>
      </c>
    </row>
    <row r="67" spans="1:7" x14ac:dyDescent="0.25">
      <c r="A67" s="5"/>
      <c r="B67" s="34" t="s">
        <v>72</v>
      </c>
      <c r="C67" s="38">
        <v>0</v>
      </c>
      <c r="D67" s="38">
        <v>0</v>
      </c>
      <c r="E67" s="38">
        <v>0</v>
      </c>
      <c r="F67" s="38">
        <v>0</v>
      </c>
      <c r="G67" s="38">
        <v>612.62</v>
      </c>
    </row>
    <row r="68" spans="1:7" ht="20.149999999999999" customHeight="1" x14ac:dyDescent="0.25">
      <c r="A68" s="8" t="s">
        <v>13</v>
      </c>
      <c r="B68" s="35" t="s">
        <v>73</v>
      </c>
      <c r="C68" s="47">
        <v>1731823.87</v>
      </c>
      <c r="D68" s="47">
        <v>1606317.24</v>
      </c>
      <c r="E68" s="47">
        <v>304.62</v>
      </c>
      <c r="F68" s="47">
        <v>3338445.73</v>
      </c>
      <c r="G68" s="47">
        <v>2926317.98</v>
      </c>
    </row>
    <row r="69" spans="1:7" ht="20.149999999999999" customHeight="1" x14ac:dyDescent="0.25">
      <c r="A69" s="8" t="s">
        <v>15</v>
      </c>
      <c r="B69" s="35" t="s">
        <v>74</v>
      </c>
      <c r="C69" s="47">
        <v>17805310.289999999</v>
      </c>
      <c r="D69" s="47">
        <v>0</v>
      </c>
      <c r="E69" s="47">
        <v>0</v>
      </c>
      <c r="F69" s="47">
        <v>17805310.289999999</v>
      </c>
      <c r="G69" s="47">
        <v>451715100.38</v>
      </c>
    </row>
    <row r="70" spans="1:7" ht="20.149999999999999" customHeight="1" x14ac:dyDescent="0.25">
      <c r="A70" s="8" t="s">
        <v>24</v>
      </c>
      <c r="B70" s="35" t="s">
        <v>36</v>
      </c>
      <c r="C70" s="47">
        <v>140827.79999999999</v>
      </c>
      <c r="D70" s="47">
        <v>17131.16</v>
      </c>
      <c r="E70" s="47">
        <v>0</v>
      </c>
      <c r="F70" s="47">
        <v>157958.96</v>
      </c>
      <c r="G70" s="47">
        <v>96378.34</v>
      </c>
    </row>
    <row r="71" spans="1:7" x14ac:dyDescent="0.25">
      <c r="A71" s="5"/>
      <c r="B71" s="34" t="s">
        <v>141</v>
      </c>
      <c r="C71" s="38">
        <v>0</v>
      </c>
      <c r="D71" s="38">
        <v>0</v>
      </c>
      <c r="E71" s="38">
        <v>538632215.66999996</v>
      </c>
      <c r="F71" s="50">
        <v>9054898.219999969</v>
      </c>
      <c r="G71" s="38">
        <v>19609826.309999999</v>
      </c>
    </row>
    <row r="72" spans="1:7" x14ac:dyDescent="0.25">
      <c r="A72" s="5"/>
      <c r="B72" s="34" t="s">
        <v>142</v>
      </c>
      <c r="C72" s="38">
        <v>0</v>
      </c>
      <c r="D72" s="38">
        <v>0</v>
      </c>
      <c r="E72" s="38">
        <v>212178190.56</v>
      </c>
      <c r="F72" s="38">
        <v>212178190.56</v>
      </c>
      <c r="G72" s="38">
        <v>207157391.59</v>
      </c>
    </row>
    <row r="73" spans="1:7" s="2" customFormat="1" ht="20.149999999999999" customHeight="1" x14ac:dyDescent="0.25">
      <c r="A73" s="8" t="s">
        <v>25</v>
      </c>
      <c r="B73" s="35" t="s">
        <v>143</v>
      </c>
      <c r="C73" s="47">
        <v>0</v>
      </c>
      <c r="D73" s="47">
        <v>0</v>
      </c>
      <c r="E73" s="47">
        <v>750810406.23000002</v>
      </c>
      <c r="F73" s="47">
        <v>221233088.77999997</v>
      </c>
      <c r="G73" s="47">
        <v>226767217.90000001</v>
      </c>
    </row>
    <row r="74" spans="1:7" x14ac:dyDescent="0.25">
      <c r="A74" s="5"/>
      <c r="B74" s="34" t="s">
        <v>78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</row>
    <row r="75" spans="1:7" x14ac:dyDescent="0.25">
      <c r="A75" s="5"/>
      <c r="B75" s="34" t="s">
        <v>79</v>
      </c>
      <c r="C75" s="38">
        <v>0</v>
      </c>
      <c r="D75" s="38">
        <v>23068.46</v>
      </c>
      <c r="E75" s="38">
        <v>0</v>
      </c>
      <c r="F75" s="38">
        <v>23068.46</v>
      </c>
      <c r="G75" s="38">
        <v>22070.93</v>
      </c>
    </row>
    <row r="76" spans="1:7" x14ac:dyDescent="0.25">
      <c r="A76" s="5"/>
      <c r="B76" s="34" t="s">
        <v>80</v>
      </c>
      <c r="C76" s="38">
        <v>0</v>
      </c>
      <c r="D76" s="38">
        <v>266763.03000000003</v>
      </c>
      <c r="E76" s="38">
        <v>0</v>
      </c>
      <c r="F76" s="38">
        <v>266763.03000000003</v>
      </c>
      <c r="G76" s="38">
        <v>71976.67</v>
      </c>
    </row>
    <row r="77" spans="1:7" x14ac:dyDescent="0.25">
      <c r="A77" s="5"/>
      <c r="B77" s="34" t="s">
        <v>144</v>
      </c>
      <c r="C77" s="38">
        <v>362.5</v>
      </c>
      <c r="D77" s="38">
        <v>600</v>
      </c>
      <c r="E77" s="38">
        <v>0</v>
      </c>
      <c r="F77" s="38">
        <v>962.5</v>
      </c>
      <c r="G77" s="38">
        <v>4323.2299999999996</v>
      </c>
    </row>
    <row r="78" spans="1:7" x14ac:dyDescent="0.25">
      <c r="A78" s="5"/>
      <c r="B78" s="34" t="s">
        <v>81</v>
      </c>
      <c r="C78" s="38">
        <v>362.5</v>
      </c>
      <c r="D78" s="38">
        <v>307429.03999999998</v>
      </c>
      <c r="E78" s="38">
        <v>0</v>
      </c>
      <c r="F78" s="38">
        <v>307429.03999999998</v>
      </c>
      <c r="G78" s="38">
        <v>0</v>
      </c>
    </row>
    <row r="79" spans="1:7" s="2" customFormat="1" ht="20.149999999999999" customHeight="1" x14ac:dyDescent="0.25">
      <c r="A79" s="8" t="s">
        <v>35</v>
      </c>
      <c r="B79" s="35" t="s">
        <v>82</v>
      </c>
      <c r="C79" s="47">
        <v>362.5</v>
      </c>
      <c r="D79" s="47">
        <v>597860.53</v>
      </c>
      <c r="E79" s="47">
        <v>0</v>
      </c>
      <c r="F79" s="47">
        <v>598223.03</v>
      </c>
      <c r="G79" s="47">
        <v>98370.83</v>
      </c>
    </row>
    <row r="80" spans="1:7" s="2" customFormat="1" ht="20.149999999999999" customHeight="1" x14ac:dyDescent="0.25">
      <c r="A80" s="11" t="s">
        <v>49</v>
      </c>
      <c r="B80" s="36" t="s">
        <v>50</v>
      </c>
      <c r="C80" s="48">
        <v>19678324.460000001</v>
      </c>
      <c r="D80" s="48">
        <v>2221308.9300000002</v>
      </c>
      <c r="E80" s="48">
        <v>750810710.85000002</v>
      </c>
      <c r="F80" s="48">
        <v>243133026.78999999</v>
      </c>
      <c r="G80" s="48">
        <v>681603385.43000007</v>
      </c>
    </row>
    <row r="81" spans="1:7" x14ac:dyDescent="0.25">
      <c r="A81" s="5"/>
      <c r="B81" s="34" t="s">
        <v>83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</row>
    <row r="82" spans="1:7" s="2" customFormat="1" ht="20.149999999999999" customHeight="1" x14ac:dyDescent="0.25">
      <c r="A82" s="11" t="s">
        <v>58</v>
      </c>
      <c r="B82" s="36" t="s">
        <v>59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</row>
    <row r="83" spans="1:7" s="2" customFormat="1" ht="30" customHeight="1" x14ac:dyDescent="0.25">
      <c r="A83" s="15"/>
      <c r="B83" s="36" t="s">
        <v>84</v>
      </c>
      <c r="C83" s="48">
        <v>787915683.62</v>
      </c>
      <c r="D83" s="48">
        <v>8988661478.2199993</v>
      </c>
      <c r="E83" s="48">
        <v>750810710.85000002</v>
      </c>
      <c r="F83" s="48">
        <v>9997810555.2399998</v>
      </c>
      <c r="G83" s="48">
        <v>9578834856.2000008</v>
      </c>
    </row>
  </sheetData>
  <phoneticPr fontId="10" type="noConversion"/>
  <pageMargins left="0.11811023622047245" right="0.11811023622047245" top="0.11811023622047245" bottom="0.11811023622047245" header="0.11811023622047245" footer="0.11811023622047245"/>
  <pageSetup paperSize="9" scale="95" orientation="portrait" r:id="rId1"/>
  <headerFooter alignWithMargins="0"/>
  <rowBreaks count="1" manualBreakCount="1">
    <brk id="53" max="6" man="1"/>
  </rowBreaks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autoPageBreaks="0"/>
  </sheetPr>
  <dimension ref="A1:K80"/>
  <sheetViews>
    <sheetView topLeftCell="A31" zoomScaleNormal="100" workbookViewId="0">
      <selection activeCell="A53" sqref="A53:J53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1" width="15.7265625" style="1" customWidth="1"/>
    <col min="12" max="16384" width="11.453125" style="1"/>
  </cols>
  <sheetData>
    <row r="1" spans="1:10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10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10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10" s="24" customFormat="1" ht="11.15" customHeight="1" x14ac:dyDescent="0.25">
      <c r="A4" s="25" t="s">
        <v>125</v>
      </c>
      <c r="B4" s="23"/>
      <c r="C4" s="23"/>
      <c r="D4" s="23"/>
      <c r="E4" s="23"/>
      <c r="F4" s="23"/>
    </row>
    <row r="5" spans="1:10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10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10" s="24" customFormat="1" ht="11.15" customHeight="1" x14ac:dyDescent="0.25">
      <c r="A7" s="27"/>
      <c r="B7" s="23"/>
      <c r="C7" s="23"/>
      <c r="D7" s="23"/>
      <c r="E7" s="23"/>
      <c r="F7" s="23"/>
    </row>
    <row r="8" spans="1:10" ht="20.149999999999999" customHeight="1" x14ac:dyDescent="0.25">
      <c r="A8" s="164"/>
      <c r="B8" s="167" t="s">
        <v>0</v>
      </c>
      <c r="C8" s="168" t="s">
        <v>1</v>
      </c>
      <c r="D8" s="168" t="s">
        <v>2</v>
      </c>
      <c r="E8" s="168" t="s">
        <v>3</v>
      </c>
      <c r="F8" s="168" t="s">
        <v>4</v>
      </c>
      <c r="G8" s="168" t="s">
        <v>5</v>
      </c>
      <c r="H8" s="168" t="s">
        <v>6</v>
      </c>
      <c r="I8" s="168">
        <v>2008</v>
      </c>
      <c r="J8" s="168">
        <v>2007</v>
      </c>
    </row>
    <row r="9" spans="1:10" x14ac:dyDescent="0.25">
      <c r="A9" s="5"/>
      <c r="B9" s="6" t="s">
        <v>7</v>
      </c>
      <c r="C9" s="7">
        <v>795313.56</v>
      </c>
      <c r="D9" s="7">
        <v>3148230.99</v>
      </c>
      <c r="E9" s="7">
        <v>434246.64</v>
      </c>
      <c r="F9" s="7">
        <v>0</v>
      </c>
      <c r="G9" s="7">
        <v>0</v>
      </c>
      <c r="H9" s="7">
        <v>0</v>
      </c>
      <c r="I9" s="7">
        <v>4377791.1900000004</v>
      </c>
      <c r="J9" s="7">
        <v>3893391.19</v>
      </c>
    </row>
    <row r="10" spans="1:10" x14ac:dyDescent="0.25">
      <c r="A10" s="5"/>
      <c r="B10" s="6" t="s">
        <v>8</v>
      </c>
      <c r="C10" s="7">
        <v>72728552.870000005</v>
      </c>
      <c r="D10" s="7">
        <v>215053911.19999999</v>
      </c>
      <c r="E10" s="7">
        <v>6961743.5499999998</v>
      </c>
      <c r="F10" s="7">
        <v>1534989.72</v>
      </c>
      <c r="G10" s="7">
        <v>9819628.5800000001</v>
      </c>
      <c r="H10" s="7">
        <v>0</v>
      </c>
      <c r="I10" s="7">
        <v>306098825.92000002</v>
      </c>
      <c r="J10" s="7">
        <v>304264453.80000007</v>
      </c>
    </row>
    <row r="11" spans="1:10" x14ac:dyDescent="0.25">
      <c r="A11" s="5"/>
      <c r="B11" s="6" t="s">
        <v>9</v>
      </c>
      <c r="C11" s="7">
        <v>519558.72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519558.72</v>
      </c>
      <c r="J11" s="7">
        <v>519558.72</v>
      </c>
    </row>
    <row r="12" spans="1:10" x14ac:dyDescent="0.25">
      <c r="A12" s="5"/>
      <c r="B12" s="6" t="s">
        <v>10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0" x14ac:dyDescent="0.25">
      <c r="A13" s="5"/>
      <c r="B13" s="6" t="s">
        <v>11</v>
      </c>
      <c r="C13" s="7">
        <v>-20583786.43</v>
      </c>
      <c r="D13" s="7">
        <v>-76381975.480000004</v>
      </c>
      <c r="E13" s="7">
        <v>-1713552.41</v>
      </c>
      <c r="F13" s="7">
        <v>-499845.27</v>
      </c>
      <c r="G13" s="7">
        <v>0</v>
      </c>
      <c r="H13" s="7">
        <v>0</v>
      </c>
      <c r="I13" s="7">
        <v>-99179159.589999989</v>
      </c>
      <c r="J13" s="7">
        <v>-93097209.659999996</v>
      </c>
    </row>
    <row r="14" spans="1:10" x14ac:dyDescent="0.25">
      <c r="A14" s="5"/>
      <c r="B14" s="6" t="s">
        <v>12</v>
      </c>
      <c r="C14" s="7">
        <v>-298848.71999999997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-298848.71999999997</v>
      </c>
      <c r="J14" s="7">
        <v>-214398.72</v>
      </c>
    </row>
    <row r="15" spans="1:10" ht="20.149999999999999" customHeight="1" x14ac:dyDescent="0.25">
      <c r="A15" s="8" t="s">
        <v>13</v>
      </c>
      <c r="B15" s="9" t="s">
        <v>14</v>
      </c>
      <c r="C15" s="10">
        <v>53160790.000000007</v>
      </c>
      <c r="D15" s="10">
        <v>141820166.70999998</v>
      </c>
      <c r="E15" s="10">
        <v>5682437.7799999993</v>
      </c>
      <c r="F15" s="10">
        <v>1035144.45</v>
      </c>
      <c r="G15" s="10">
        <v>9819628.5800000001</v>
      </c>
      <c r="H15" s="10">
        <v>0</v>
      </c>
      <c r="I15" s="10">
        <v>211518167.51999998</v>
      </c>
      <c r="J15" s="10">
        <v>215365795.33000001</v>
      </c>
    </row>
    <row r="16" spans="1:10" ht="20.149999999999999" customHeight="1" x14ac:dyDescent="0.25">
      <c r="A16" s="8" t="s">
        <v>15</v>
      </c>
      <c r="B16" s="9" t="s">
        <v>16</v>
      </c>
      <c r="C16" s="10">
        <v>0</v>
      </c>
      <c r="D16" s="10">
        <v>553105435.67999995</v>
      </c>
      <c r="E16" s="10">
        <v>0</v>
      </c>
      <c r="F16" s="10">
        <v>0</v>
      </c>
      <c r="G16" s="10">
        <v>0</v>
      </c>
      <c r="H16" s="10">
        <v>0</v>
      </c>
      <c r="I16" s="10">
        <v>553105435.67999995</v>
      </c>
      <c r="J16" s="10">
        <v>572965361.63</v>
      </c>
    </row>
    <row r="17" spans="1:10" ht="20.149999999999999" customHeight="1" x14ac:dyDescent="0.25">
      <c r="A17" s="11" t="s">
        <v>17</v>
      </c>
      <c r="B17" s="12" t="s">
        <v>18</v>
      </c>
      <c r="C17" s="13">
        <v>53160790.000000007</v>
      </c>
      <c r="D17" s="13">
        <v>694925602.38999987</v>
      </c>
      <c r="E17" s="13">
        <v>5682437.7799999993</v>
      </c>
      <c r="F17" s="13">
        <v>1035144.45</v>
      </c>
      <c r="G17" s="13">
        <v>9819628.5800000001</v>
      </c>
      <c r="H17" s="13">
        <v>0</v>
      </c>
      <c r="I17" s="13">
        <v>764623603.19999993</v>
      </c>
      <c r="J17" s="13">
        <v>788331156.96000004</v>
      </c>
    </row>
    <row r="18" spans="1:10" x14ac:dyDescent="0.25">
      <c r="A18" s="5"/>
      <c r="B18" s="6" t="s">
        <v>19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x14ac:dyDescent="0.25">
      <c r="A19" s="5"/>
      <c r="B19" s="6" t="s">
        <v>20</v>
      </c>
      <c r="C19" s="7">
        <v>85170.97</v>
      </c>
      <c r="D19" s="7">
        <v>377272</v>
      </c>
      <c r="E19" s="7">
        <v>48098.9</v>
      </c>
      <c r="F19" s="7">
        <v>4035.84</v>
      </c>
      <c r="G19" s="7">
        <v>0</v>
      </c>
      <c r="H19" s="7">
        <v>0</v>
      </c>
      <c r="I19" s="7">
        <v>514577.71</v>
      </c>
      <c r="J19" s="7">
        <v>465585.28</v>
      </c>
    </row>
    <row r="20" spans="1:10" x14ac:dyDescent="0.25">
      <c r="A20" s="5"/>
      <c r="B20" s="6" t="s">
        <v>21</v>
      </c>
      <c r="C20" s="7">
        <v>661313.36</v>
      </c>
      <c r="D20" s="7">
        <v>18206316.280000001</v>
      </c>
      <c r="E20" s="7">
        <v>52598.22</v>
      </c>
      <c r="F20" s="7">
        <v>0</v>
      </c>
      <c r="G20" s="7">
        <v>0</v>
      </c>
      <c r="H20" s="7">
        <v>19670828.449999999</v>
      </c>
      <c r="I20" s="7">
        <v>38591056.310000002</v>
      </c>
      <c r="J20" s="7">
        <v>30048396.489999998</v>
      </c>
    </row>
    <row r="21" spans="1:10" ht="20.149999999999999" customHeight="1" x14ac:dyDescent="0.25">
      <c r="A21" s="8" t="s">
        <v>13</v>
      </c>
      <c r="B21" s="9" t="s">
        <v>22</v>
      </c>
      <c r="C21" s="10">
        <v>746484.33</v>
      </c>
      <c r="D21" s="10">
        <v>18583588.280000001</v>
      </c>
      <c r="E21" s="10">
        <v>100697.12</v>
      </c>
      <c r="F21" s="10">
        <v>4035.84</v>
      </c>
      <c r="G21" s="10">
        <v>0</v>
      </c>
      <c r="H21" s="10">
        <v>19670828.449999999</v>
      </c>
      <c r="I21" s="14">
        <v>39105634.019999996</v>
      </c>
      <c r="J21" s="14">
        <v>30513981.77</v>
      </c>
    </row>
    <row r="22" spans="1:10" ht="20.149999999999999" customHeight="1" x14ac:dyDescent="0.25">
      <c r="A22" s="8" t="s">
        <v>15</v>
      </c>
      <c r="B22" s="9" t="s">
        <v>23</v>
      </c>
      <c r="C22" s="10">
        <v>0</v>
      </c>
      <c r="D22" s="10">
        <v>3174.78</v>
      </c>
      <c r="E22" s="10">
        <v>0</v>
      </c>
      <c r="F22" s="10">
        <v>0</v>
      </c>
      <c r="G22" s="10">
        <v>0</v>
      </c>
      <c r="H22" s="10">
        <v>0</v>
      </c>
      <c r="I22" s="14">
        <v>3174.78</v>
      </c>
      <c r="J22" s="14">
        <v>0</v>
      </c>
    </row>
    <row r="23" spans="1:10" ht="20.149999999999999" customHeight="1" x14ac:dyDescent="0.25">
      <c r="A23" s="8" t="s">
        <v>24</v>
      </c>
      <c r="B23" s="9" t="s">
        <v>22</v>
      </c>
      <c r="C23" s="10">
        <v>0</v>
      </c>
      <c r="D23" s="10">
        <v>3174.78</v>
      </c>
      <c r="E23" s="10">
        <v>0</v>
      </c>
      <c r="F23" s="10">
        <v>0</v>
      </c>
      <c r="G23" s="10">
        <v>0</v>
      </c>
      <c r="H23" s="10">
        <v>0</v>
      </c>
      <c r="I23" s="14">
        <v>3174.78</v>
      </c>
      <c r="J23" s="14">
        <v>0</v>
      </c>
    </row>
    <row r="24" spans="1:10" ht="20.149999999999999" customHeight="1" x14ac:dyDescent="0.25">
      <c r="A24" s="8" t="s">
        <v>25</v>
      </c>
      <c r="B24" s="9" t="s">
        <v>26</v>
      </c>
      <c r="C24" s="10">
        <v>456940296.5</v>
      </c>
      <c r="D24" s="10">
        <v>315146.07999998331</v>
      </c>
      <c r="E24" s="10">
        <v>79120289.510000005</v>
      </c>
      <c r="F24" s="10">
        <v>38191072.399999999</v>
      </c>
      <c r="G24" s="10">
        <v>413769118.37</v>
      </c>
      <c r="H24" s="10">
        <v>0</v>
      </c>
      <c r="I24" s="14" t="s">
        <v>27</v>
      </c>
      <c r="J24" s="14" t="s">
        <v>27</v>
      </c>
    </row>
    <row r="25" spans="1:10" x14ac:dyDescent="0.25">
      <c r="A25" s="5"/>
      <c r="B25" s="6" t="s">
        <v>28</v>
      </c>
      <c r="C25" s="7">
        <v>0</v>
      </c>
      <c r="D25" s="7">
        <v>2198322.1800000002</v>
      </c>
      <c r="E25" s="7">
        <v>0</v>
      </c>
      <c r="F25" s="7">
        <v>0</v>
      </c>
      <c r="G25" s="7">
        <v>0</v>
      </c>
      <c r="H25" s="7">
        <v>0</v>
      </c>
      <c r="I25" s="7">
        <v>2198322.1800000002</v>
      </c>
      <c r="J25" s="7">
        <v>964562.61</v>
      </c>
    </row>
    <row r="26" spans="1:10" x14ac:dyDescent="0.25">
      <c r="A26" s="5"/>
      <c r="B26" s="6" t="s">
        <v>29</v>
      </c>
      <c r="C26" s="7">
        <v>110316.78</v>
      </c>
      <c r="D26" s="7">
        <v>11324.8</v>
      </c>
      <c r="E26" s="7">
        <v>0</v>
      </c>
      <c r="F26" s="7">
        <v>0</v>
      </c>
      <c r="G26" s="7">
        <v>0</v>
      </c>
      <c r="H26" s="7">
        <v>0</v>
      </c>
      <c r="I26" s="7">
        <v>121641.58</v>
      </c>
      <c r="J26" s="7">
        <v>115260.71</v>
      </c>
    </row>
    <row r="27" spans="1:10" x14ac:dyDescent="0.25">
      <c r="A27" s="5"/>
      <c r="B27" s="6" t="s">
        <v>30</v>
      </c>
      <c r="C27" s="7">
        <v>110894.58</v>
      </c>
      <c r="D27" s="7">
        <v>0</v>
      </c>
      <c r="E27" s="7">
        <v>0</v>
      </c>
      <c r="F27" s="7">
        <v>7686.56</v>
      </c>
      <c r="G27" s="7">
        <v>0</v>
      </c>
      <c r="H27" s="7">
        <v>0</v>
      </c>
      <c r="I27" s="7">
        <v>118581.14</v>
      </c>
      <c r="J27" s="7">
        <v>108776.25</v>
      </c>
    </row>
    <row r="28" spans="1:10" x14ac:dyDescent="0.25">
      <c r="A28" s="5"/>
      <c r="B28" s="6" t="s">
        <v>31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3357.4</v>
      </c>
    </row>
    <row r="29" spans="1:10" x14ac:dyDescent="0.25">
      <c r="A29" s="5"/>
      <c r="B29" s="6" t="s">
        <v>32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0" x14ac:dyDescent="0.25">
      <c r="A30" s="5"/>
      <c r="B30" s="6" t="s">
        <v>33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0" x14ac:dyDescent="0.25">
      <c r="A31" s="5"/>
      <c r="B31" s="6" t="s">
        <v>34</v>
      </c>
      <c r="C31" s="7">
        <v>0</v>
      </c>
      <c r="D31" s="7">
        <v>3.01</v>
      </c>
      <c r="E31" s="7">
        <v>0</v>
      </c>
      <c r="F31" s="7">
        <v>14274.11</v>
      </c>
      <c r="G31" s="7">
        <v>0</v>
      </c>
      <c r="H31" s="7">
        <v>0</v>
      </c>
      <c r="I31" s="7">
        <v>14277.12</v>
      </c>
      <c r="J31" s="7">
        <v>84908.91</v>
      </c>
    </row>
    <row r="32" spans="1:10" ht="20.149999999999999" customHeight="1" x14ac:dyDescent="0.25">
      <c r="A32" s="8" t="s">
        <v>35</v>
      </c>
      <c r="B32" s="9" t="s">
        <v>36</v>
      </c>
      <c r="C32" s="10">
        <v>221211.36</v>
      </c>
      <c r="D32" s="10">
        <v>2209649.9900000002</v>
      </c>
      <c r="E32" s="10">
        <v>0</v>
      </c>
      <c r="F32" s="10">
        <v>21960.67</v>
      </c>
      <c r="G32" s="10">
        <v>0</v>
      </c>
      <c r="H32" s="10">
        <v>0</v>
      </c>
      <c r="I32" s="10">
        <v>2452822.02</v>
      </c>
      <c r="J32" s="10">
        <v>1276865.8799999999</v>
      </c>
    </row>
    <row r="33" spans="1:10" ht="20.149999999999999" customHeight="1" x14ac:dyDescent="0.25">
      <c r="A33" s="8" t="s">
        <v>37</v>
      </c>
      <c r="B33" s="9" t="s">
        <v>38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548395726.85000002</v>
      </c>
      <c r="I33" s="10">
        <v>548395726.85000002</v>
      </c>
      <c r="J33" s="10">
        <v>526719563.80000001</v>
      </c>
    </row>
    <row r="34" spans="1:10" ht="20.149999999999999" customHeight="1" x14ac:dyDescent="0.25">
      <c r="A34" s="8" t="s">
        <v>39</v>
      </c>
      <c r="B34" s="9" t="s">
        <v>40</v>
      </c>
      <c r="C34" s="10">
        <v>1176.72</v>
      </c>
      <c r="D34" s="10">
        <v>84119.7</v>
      </c>
      <c r="E34" s="10">
        <v>0</v>
      </c>
      <c r="F34" s="10">
        <v>0</v>
      </c>
      <c r="G34" s="10">
        <v>0</v>
      </c>
      <c r="H34" s="10">
        <v>0</v>
      </c>
      <c r="I34" s="10">
        <v>85296.42</v>
      </c>
      <c r="J34" s="10">
        <v>1176.72</v>
      </c>
    </row>
    <row r="35" spans="1:10" x14ac:dyDescent="0.25">
      <c r="A35" s="5"/>
      <c r="B35" s="6" t="s">
        <v>41</v>
      </c>
      <c r="C35" s="7">
        <v>0</v>
      </c>
      <c r="D35" s="7">
        <v>1286100.6299999999</v>
      </c>
      <c r="E35" s="7">
        <v>0</v>
      </c>
      <c r="F35" s="7">
        <v>0</v>
      </c>
      <c r="G35" s="7">
        <v>3131.22</v>
      </c>
      <c r="H35" s="7">
        <v>0</v>
      </c>
      <c r="I35" s="7">
        <v>1289231.8500000001</v>
      </c>
      <c r="J35" s="7">
        <v>1677160.58</v>
      </c>
    </row>
    <row r="36" spans="1:10" x14ac:dyDescent="0.25">
      <c r="A36" s="5"/>
      <c r="B36" s="6" t="s">
        <v>42</v>
      </c>
      <c r="C36" s="7">
        <v>0</v>
      </c>
      <c r="D36" s="7">
        <v>191145772.09</v>
      </c>
      <c r="E36" s="7">
        <v>0</v>
      </c>
      <c r="F36" s="7">
        <v>0</v>
      </c>
      <c r="G36" s="7">
        <v>0</v>
      </c>
      <c r="H36" s="7">
        <v>0</v>
      </c>
      <c r="I36" s="7">
        <v>191145772.09</v>
      </c>
      <c r="J36" s="7">
        <v>175232680.80999997</v>
      </c>
    </row>
    <row r="37" spans="1:10" x14ac:dyDescent="0.25">
      <c r="A37" s="5"/>
      <c r="B37" s="6" t="s">
        <v>43</v>
      </c>
      <c r="C37" s="7">
        <v>10554649.880000001</v>
      </c>
      <c r="D37" s="7">
        <v>7425394.4299999997</v>
      </c>
      <c r="E37" s="7">
        <v>1595995.56</v>
      </c>
      <c r="F37" s="7">
        <v>762865.8</v>
      </c>
      <c r="G37" s="7">
        <v>4755364.12</v>
      </c>
      <c r="H37" s="7">
        <v>0</v>
      </c>
      <c r="I37" s="7">
        <v>25094269.790000003</v>
      </c>
      <c r="J37" s="7">
        <v>21031319.230000004</v>
      </c>
    </row>
    <row r="38" spans="1:10" x14ac:dyDescent="0.25">
      <c r="A38" s="5"/>
      <c r="B38" s="6" t="s">
        <v>44</v>
      </c>
      <c r="C38" s="7">
        <v>0</v>
      </c>
      <c r="D38" s="7">
        <v>0</v>
      </c>
      <c r="E38" s="7">
        <v>0</v>
      </c>
      <c r="F38" s="7">
        <v>24268.36</v>
      </c>
      <c r="G38" s="7">
        <v>0</v>
      </c>
      <c r="H38" s="7">
        <v>207157391.59</v>
      </c>
      <c r="I38" s="7">
        <v>207181659.95000002</v>
      </c>
      <c r="J38" s="7">
        <v>193385751.50999999</v>
      </c>
    </row>
    <row r="39" spans="1:10" ht="12" customHeight="1" x14ac:dyDescent="0.25">
      <c r="A39" s="5"/>
      <c r="B39" s="6" t="s">
        <v>45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0" x14ac:dyDescent="0.25">
      <c r="A40" s="5"/>
      <c r="B40" s="6" t="s">
        <v>46</v>
      </c>
      <c r="C40" s="7">
        <v>0</v>
      </c>
      <c r="D40" s="7">
        <v>950.42</v>
      </c>
      <c r="E40" s="7">
        <v>0</v>
      </c>
      <c r="F40" s="7">
        <v>0</v>
      </c>
      <c r="G40" s="7">
        <v>0</v>
      </c>
      <c r="H40" s="7">
        <v>0</v>
      </c>
      <c r="I40" s="7">
        <v>950.42</v>
      </c>
      <c r="J40" s="7">
        <v>5246581.26</v>
      </c>
    </row>
    <row r="41" spans="1:10" ht="20.149999999999999" customHeight="1" x14ac:dyDescent="0.25">
      <c r="A41" s="8" t="s">
        <v>47</v>
      </c>
      <c r="B41" s="9" t="s">
        <v>48</v>
      </c>
      <c r="C41" s="10">
        <v>10554649.880000001</v>
      </c>
      <c r="D41" s="10">
        <v>199858217.56999999</v>
      </c>
      <c r="E41" s="10">
        <v>1595995.56</v>
      </c>
      <c r="F41" s="10">
        <v>787134.16</v>
      </c>
      <c r="G41" s="10">
        <v>4758495.34</v>
      </c>
      <c r="H41" s="10">
        <v>207157391.59</v>
      </c>
      <c r="I41" s="10">
        <v>424711884.10000002</v>
      </c>
      <c r="J41" s="10">
        <v>396573493.38999999</v>
      </c>
    </row>
    <row r="42" spans="1:10" ht="20.149999999999999" customHeight="1" x14ac:dyDescent="0.25">
      <c r="A42" s="11" t="s">
        <v>49</v>
      </c>
      <c r="B42" s="12" t="s">
        <v>50</v>
      </c>
      <c r="C42" s="13">
        <v>468463818.79000002</v>
      </c>
      <c r="D42" s="13">
        <v>221053896.39999998</v>
      </c>
      <c r="E42" s="13">
        <v>80816982.190000013</v>
      </c>
      <c r="F42" s="13">
        <v>39004203.07</v>
      </c>
      <c r="G42" s="13">
        <v>418527613.70999998</v>
      </c>
      <c r="H42" s="13">
        <v>775223946.88999999</v>
      </c>
      <c r="I42" s="13">
        <v>1454633732.0599999</v>
      </c>
      <c r="J42" s="13">
        <v>955085081.55999994</v>
      </c>
    </row>
    <row r="43" spans="1:10" x14ac:dyDescent="0.25">
      <c r="A43" s="5"/>
      <c r="B43" s="6" t="s">
        <v>51</v>
      </c>
      <c r="C43" s="7">
        <v>373575.54</v>
      </c>
      <c r="D43" s="7">
        <v>685425.6</v>
      </c>
      <c r="E43" s="7">
        <v>0</v>
      </c>
      <c r="F43" s="7">
        <v>0</v>
      </c>
      <c r="G43" s="7">
        <v>6138964985.4899998</v>
      </c>
      <c r="H43" s="7">
        <v>0</v>
      </c>
      <c r="I43" s="7">
        <v>6140023986.6300001</v>
      </c>
      <c r="J43" s="7">
        <v>5892708390.7000008</v>
      </c>
    </row>
    <row r="44" spans="1:10" x14ac:dyDescent="0.25">
      <c r="A44" s="5"/>
      <c r="B44" s="6" t="s">
        <v>52</v>
      </c>
      <c r="C44" s="7">
        <v>0</v>
      </c>
      <c r="D44" s="7">
        <v>456162.41</v>
      </c>
      <c r="E44" s="7">
        <v>0</v>
      </c>
      <c r="F44" s="7">
        <v>0</v>
      </c>
      <c r="G44" s="7">
        <v>1920498.27</v>
      </c>
      <c r="H44" s="7">
        <v>0</v>
      </c>
      <c r="I44" s="7">
        <v>2376660.6800000002</v>
      </c>
      <c r="J44" s="7">
        <v>4497326.96</v>
      </c>
    </row>
    <row r="45" spans="1:10" x14ac:dyDescent="0.25">
      <c r="A45" s="5"/>
      <c r="B45" s="6" t="s">
        <v>53</v>
      </c>
      <c r="C45" s="7">
        <v>104258350.38</v>
      </c>
      <c r="D45" s="7">
        <v>13181612.720000001</v>
      </c>
      <c r="E45" s="7">
        <v>10451247.539999999</v>
      </c>
      <c r="F45" s="7">
        <v>6396798.3399999999</v>
      </c>
      <c r="G45" s="7">
        <v>8088967.1699999999</v>
      </c>
      <c r="H45" s="7">
        <v>98.92</v>
      </c>
      <c r="I45" s="7">
        <v>142377075.06999996</v>
      </c>
      <c r="J45" s="7">
        <v>23352034.309999995</v>
      </c>
    </row>
    <row r="46" spans="1:10" x14ac:dyDescent="0.25">
      <c r="A46" s="5"/>
      <c r="B46" s="6" t="s">
        <v>54</v>
      </c>
      <c r="C46" s="7">
        <v>0</v>
      </c>
      <c r="D46" s="7">
        <v>311550000</v>
      </c>
      <c r="E46" s="7">
        <v>0</v>
      </c>
      <c r="F46" s="7">
        <v>0</v>
      </c>
      <c r="G46" s="7">
        <v>761000000</v>
      </c>
      <c r="H46" s="7">
        <v>0</v>
      </c>
      <c r="I46" s="7">
        <v>1072550000</v>
      </c>
      <c r="J46" s="7">
        <v>605825000</v>
      </c>
    </row>
    <row r="47" spans="1:10" x14ac:dyDescent="0.25">
      <c r="A47" s="5"/>
      <c r="B47" s="6" t="s">
        <v>55</v>
      </c>
      <c r="C47" s="7">
        <v>218979.87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218979.87</v>
      </c>
      <c r="J47" s="7">
        <v>235677.66</v>
      </c>
    </row>
    <row r="48" spans="1:10" x14ac:dyDescent="0.25">
      <c r="A48" s="5"/>
      <c r="B48" s="6" t="s">
        <v>56</v>
      </c>
      <c r="C48" s="7">
        <v>0</v>
      </c>
      <c r="D48" s="7">
        <v>219875.42</v>
      </c>
      <c r="E48" s="7">
        <v>0</v>
      </c>
      <c r="F48" s="7">
        <v>0</v>
      </c>
      <c r="G48" s="7">
        <v>1810943.27</v>
      </c>
      <c r="H48" s="7">
        <v>0</v>
      </c>
      <c r="I48" s="7">
        <v>2030818.69</v>
      </c>
      <c r="J48" s="7">
        <v>1341305.8700000001</v>
      </c>
    </row>
    <row r="49" spans="1:11" x14ac:dyDescent="0.25">
      <c r="A49" s="5"/>
      <c r="B49" s="6" t="s">
        <v>57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</row>
    <row r="50" spans="1:11" ht="20.149999999999999" customHeight="1" x14ac:dyDescent="0.25">
      <c r="A50" s="11" t="s">
        <v>58</v>
      </c>
      <c r="B50" s="12" t="s">
        <v>59</v>
      </c>
      <c r="C50" s="13">
        <v>104850905.79000001</v>
      </c>
      <c r="D50" s="13">
        <v>326093076.15000004</v>
      </c>
      <c r="E50" s="13">
        <v>10451247.539999999</v>
      </c>
      <c r="F50" s="13">
        <v>6396798.3399999999</v>
      </c>
      <c r="G50" s="13">
        <v>6911785394.2000008</v>
      </c>
      <c r="H50" s="13">
        <v>98.92</v>
      </c>
      <c r="I50" s="13">
        <v>7359577520.9400005</v>
      </c>
      <c r="J50" s="13">
        <v>6527959735.500001</v>
      </c>
    </row>
    <row r="51" spans="1:11" ht="30" customHeight="1" x14ac:dyDescent="0.25">
      <c r="A51" s="29"/>
      <c r="B51" s="30" t="s">
        <v>60</v>
      </c>
      <c r="C51" s="31">
        <v>626475514.58000004</v>
      </c>
      <c r="D51" s="31">
        <v>1242072574.9399998</v>
      </c>
      <c r="E51" s="31">
        <v>96950667.51000002</v>
      </c>
      <c r="F51" s="31">
        <v>46436145.859999999</v>
      </c>
      <c r="G51" s="31">
        <v>7340132636.4900007</v>
      </c>
      <c r="H51" s="31">
        <v>775224045.80999994</v>
      </c>
      <c r="I51" s="31">
        <v>9578834856.2000008</v>
      </c>
      <c r="J51" s="31">
        <v>8271375974.0200005</v>
      </c>
      <c r="K51" s="16"/>
    </row>
    <row r="52" spans="1:11" ht="20.149999999999999" customHeight="1" x14ac:dyDescent="0.25">
      <c r="A52" s="246"/>
      <c r="B52" s="246"/>
      <c r="C52" s="246"/>
      <c r="D52" s="246"/>
      <c r="E52" s="246"/>
      <c r="F52" s="246"/>
      <c r="G52" s="246"/>
      <c r="H52" s="246"/>
      <c r="I52" s="246"/>
      <c r="J52" s="246"/>
    </row>
    <row r="53" spans="1:11" ht="20.149999999999999" customHeight="1" x14ac:dyDescent="0.25">
      <c r="A53" s="172"/>
      <c r="B53" s="167" t="s">
        <v>61</v>
      </c>
      <c r="C53" s="170" t="s">
        <v>1</v>
      </c>
      <c r="D53" s="170" t="s">
        <v>2</v>
      </c>
      <c r="E53" s="170" t="s">
        <v>3</v>
      </c>
      <c r="F53" s="170" t="s">
        <v>4</v>
      </c>
      <c r="G53" s="173" t="s">
        <v>5</v>
      </c>
      <c r="H53" s="173" t="s">
        <v>6</v>
      </c>
      <c r="I53" s="168">
        <v>2008</v>
      </c>
      <c r="J53" s="170">
        <v>2007</v>
      </c>
    </row>
    <row r="54" spans="1:11" x14ac:dyDescent="0.25">
      <c r="A54" s="5"/>
      <c r="B54" s="6" t="s">
        <v>62</v>
      </c>
      <c r="C54" s="7">
        <v>185196112.59</v>
      </c>
      <c r="D54" s="7">
        <v>126590306.91</v>
      </c>
      <c r="E54" s="7">
        <v>27627746.27</v>
      </c>
      <c r="F54" s="7">
        <v>13634503.4</v>
      </c>
      <c r="G54" s="7">
        <v>0</v>
      </c>
      <c r="H54" s="7">
        <v>0</v>
      </c>
      <c r="I54" s="7">
        <v>353048669.16999996</v>
      </c>
      <c r="J54" s="7">
        <v>330168262.28000003</v>
      </c>
      <c r="K54" s="16"/>
    </row>
    <row r="55" spans="1:11" x14ac:dyDescent="0.25">
      <c r="A55" s="5"/>
      <c r="B55" s="6" t="s">
        <v>63</v>
      </c>
      <c r="C55" s="7">
        <v>433872262.50999999</v>
      </c>
      <c r="D55" s="7">
        <v>669443867.72000003</v>
      </c>
      <c r="E55" s="7">
        <v>68202959.700000003</v>
      </c>
      <c r="F55" s="7">
        <v>32420469.32</v>
      </c>
      <c r="G55" s="7">
        <v>0</v>
      </c>
      <c r="H55" s="7">
        <v>0</v>
      </c>
      <c r="I55" s="7">
        <v>1203939559.25</v>
      </c>
      <c r="J55" s="7">
        <v>1321563324.79</v>
      </c>
    </row>
    <row r="56" spans="1:11" x14ac:dyDescent="0.25">
      <c r="A56" s="5"/>
      <c r="B56" s="6" t="s">
        <v>64</v>
      </c>
      <c r="C56" s="7">
        <v>0</v>
      </c>
      <c r="D56" s="7">
        <v>0</v>
      </c>
      <c r="E56" s="7">
        <v>0</v>
      </c>
      <c r="F56" s="7">
        <v>0</v>
      </c>
      <c r="G56" s="7">
        <v>7340027581.8100004</v>
      </c>
      <c r="H56" s="7">
        <v>0</v>
      </c>
      <c r="I56" s="7">
        <v>7340027581.8100004</v>
      </c>
      <c r="J56" s="7">
        <v>6394688811.3199997</v>
      </c>
    </row>
    <row r="57" spans="1:11" s="2" customFormat="1" ht="20.149999999999999" customHeight="1" x14ac:dyDescent="0.25">
      <c r="A57" s="8" t="s">
        <v>13</v>
      </c>
      <c r="B57" s="9" t="s">
        <v>65</v>
      </c>
      <c r="C57" s="10">
        <v>619068375.10000002</v>
      </c>
      <c r="D57" s="10">
        <v>796034174.63</v>
      </c>
      <c r="E57" s="10">
        <v>95830705.969999999</v>
      </c>
      <c r="F57" s="10">
        <v>46054972.719999999</v>
      </c>
      <c r="G57" s="10">
        <v>7340027581.8100004</v>
      </c>
      <c r="H57" s="10">
        <v>0</v>
      </c>
      <c r="I57" s="10">
        <v>8897015810.2299995</v>
      </c>
      <c r="J57" s="10">
        <v>8046420398.3899994</v>
      </c>
    </row>
    <row r="58" spans="1:11" s="2" customFormat="1" ht="20.149999999999999" customHeight="1" x14ac:dyDescent="0.25">
      <c r="A58" s="8" t="s">
        <v>15</v>
      </c>
      <c r="B58" s="9" t="s">
        <v>66</v>
      </c>
      <c r="C58" s="10">
        <v>212314.62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212314.62</v>
      </c>
      <c r="J58" s="10">
        <v>147582.54</v>
      </c>
    </row>
    <row r="59" spans="1:11" s="2" customFormat="1" ht="20.149999999999999" customHeight="1" x14ac:dyDescent="0.25">
      <c r="A59" s="8" t="s">
        <v>24</v>
      </c>
      <c r="B59" s="9" t="s">
        <v>67</v>
      </c>
      <c r="C59" s="10">
        <v>0</v>
      </c>
      <c r="D59" s="10">
        <v>0</v>
      </c>
      <c r="E59" s="10">
        <v>0</v>
      </c>
      <c r="F59" s="10">
        <v>0</v>
      </c>
      <c r="G59" s="10">
        <v>3345.92</v>
      </c>
      <c r="H59" s="10">
        <v>0</v>
      </c>
      <c r="I59" s="10">
        <v>3345.92</v>
      </c>
      <c r="J59" s="10">
        <v>5192.3</v>
      </c>
    </row>
    <row r="60" spans="1:11" ht="20.149999999999999" customHeight="1" x14ac:dyDescent="0.25">
      <c r="A60" s="11" t="s">
        <v>17</v>
      </c>
      <c r="B60" s="12" t="s">
        <v>68</v>
      </c>
      <c r="C60" s="13">
        <v>619280689.72000003</v>
      </c>
      <c r="D60" s="13">
        <v>796034174.63</v>
      </c>
      <c r="E60" s="13">
        <v>95830705.969999999</v>
      </c>
      <c r="F60" s="13">
        <v>46054972.719999999</v>
      </c>
      <c r="G60" s="13">
        <v>7340030927.7300005</v>
      </c>
      <c r="H60" s="13">
        <v>0</v>
      </c>
      <c r="I60" s="13">
        <v>8897231470.7700005</v>
      </c>
      <c r="J60" s="13">
        <v>8046573173.2299995</v>
      </c>
    </row>
    <row r="61" spans="1:11" x14ac:dyDescent="0.25">
      <c r="A61" s="5"/>
      <c r="B61" s="6" t="s">
        <v>19</v>
      </c>
      <c r="C61" s="7">
        <v>466350.4</v>
      </c>
      <c r="D61" s="7">
        <v>633157.28</v>
      </c>
      <c r="E61" s="7">
        <v>28152.5</v>
      </c>
      <c r="F61" s="7">
        <v>6359.05</v>
      </c>
      <c r="G61" s="7">
        <v>99256.960000000006</v>
      </c>
      <c r="H61" s="7">
        <v>0</v>
      </c>
      <c r="I61" s="7">
        <v>1233276.19</v>
      </c>
      <c r="J61" s="7">
        <v>362874.49</v>
      </c>
    </row>
    <row r="62" spans="1:11" x14ac:dyDescent="0.25">
      <c r="A62" s="5"/>
      <c r="B62" s="6" t="s">
        <v>69</v>
      </c>
      <c r="C62" s="7">
        <v>753911.29</v>
      </c>
      <c r="D62" s="7">
        <v>186708.89</v>
      </c>
      <c r="E62" s="7">
        <v>375443.61</v>
      </c>
      <c r="F62" s="7">
        <v>7092.71</v>
      </c>
      <c r="G62" s="7">
        <v>0</v>
      </c>
      <c r="H62" s="7">
        <v>0</v>
      </c>
      <c r="I62" s="7">
        <v>1323156.5</v>
      </c>
      <c r="J62" s="7">
        <v>1155554.58</v>
      </c>
    </row>
    <row r="63" spans="1:11" x14ac:dyDescent="0.25">
      <c r="A63" s="5"/>
      <c r="B63" s="6" t="s">
        <v>70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</row>
    <row r="64" spans="1:11" x14ac:dyDescent="0.25">
      <c r="A64" s="5"/>
      <c r="B64" s="6" t="s">
        <v>71</v>
      </c>
      <c r="C64" s="7">
        <v>80888.58</v>
      </c>
      <c r="D64" s="7">
        <v>279270.34000000003</v>
      </c>
      <c r="E64" s="7">
        <v>9014.83</v>
      </c>
      <c r="F64" s="7">
        <v>0</v>
      </c>
      <c r="G64" s="7">
        <v>0</v>
      </c>
      <c r="H64" s="7">
        <v>98.92</v>
      </c>
      <c r="I64" s="7">
        <v>369272.67</v>
      </c>
      <c r="J64" s="7">
        <v>2613705.9900000002</v>
      </c>
    </row>
    <row r="65" spans="1:10" x14ac:dyDescent="0.25">
      <c r="A65" s="5"/>
      <c r="B65" s="6" t="s">
        <v>72</v>
      </c>
      <c r="C65" s="7">
        <v>0</v>
      </c>
      <c r="D65" s="7">
        <v>0</v>
      </c>
      <c r="E65" s="7">
        <v>612.62</v>
      </c>
      <c r="F65" s="7">
        <v>0</v>
      </c>
      <c r="G65" s="7">
        <v>0</v>
      </c>
      <c r="H65" s="7">
        <v>0</v>
      </c>
      <c r="I65" s="7">
        <v>612.62</v>
      </c>
      <c r="J65" s="7">
        <v>3744.53</v>
      </c>
    </row>
    <row r="66" spans="1:10" ht="20.149999999999999" customHeight="1" x14ac:dyDescent="0.25">
      <c r="A66" s="8" t="s">
        <v>13</v>
      </c>
      <c r="B66" s="9" t="s">
        <v>73</v>
      </c>
      <c r="C66" s="10">
        <v>1301150.27</v>
      </c>
      <c r="D66" s="10">
        <v>1099136.51</v>
      </c>
      <c r="E66" s="10">
        <v>413223.56</v>
      </c>
      <c r="F66" s="10">
        <v>13451.76</v>
      </c>
      <c r="G66" s="10">
        <v>99256.960000000006</v>
      </c>
      <c r="H66" s="10">
        <v>98.92</v>
      </c>
      <c r="I66" s="10">
        <v>2926317.98</v>
      </c>
      <c r="J66" s="10">
        <v>4135925.58</v>
      </c>
    </row>
    <row r="67" spans="1:10" ht="20.149999999999999" customHeight="1" x14ac:dyDescent="0.25">
      <c r="A67" s="8" t="s">
        <v>15</v>
      </c>
      <c r="B67" s="9" t="s">
        <v>74</v>
      </c>
      <c r="C67" s="10">
        <v>5881206.75</v>
      </c>
      <c r="D67" s="10">
        <v>444766026.07999998</v>
      </c>
      <c r="E67" s="10">
        <v>704367.98</v>
      </c>
      <c r="F67" s="10">
        <v>363499.57</v>
      </c>
      <c r="G67" s="10">
        <v>0</v>
      </c>
      <c r="H67" s="10">
        <v>0</v>
      </c>
      <c r="I67" s="10">
        <v>451715100.38</v>
      </c>
      <c r="J67" s="10">
        <v>14553813.259999998</v>
      </c>
    </row>
    <row r="68" spans="1:10" ht="20.149999999999999" customHeight="1" x14ac:dyDescent="0.25">
      <c r="A68" s="8" t="s">
        <v>24</v>
      </c>
      <c r="B68" s="9" t="s">
        <v>36</v>
      </c>
      <c r="C68" s="10">
        <v>10886.49</v>
      </c>
      <c r="D68" s="10">
        <v>85491.85</v>
      </c>
      <c r="E68" s="10">
        <v>0</v>
      </c>
      <c r="F68" s="10">
        <v>0</v>
      </c>
      <c r="G68" s="10">
        <v>0</v>
      </c>
      <c r="H68" s="10">
        <v>0</v>
      </c>
      <c r="I68" s="10">
        <v>96378.34</v>
      </c>
      <c r="J68" s="10">
        <v>181826.33</v>
      </c>
    </row>
    <row r="69" spans="1:10" x14ac:dyDescent="0.25">
      <c r="A69" s="5"/>
      <c r="B69" s="6" t="s">
        <v>75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568066555.29999995</v>
      </c>
      <c r="I69" s="7">
        <v>19609826.309999943</v>
      </c>
      <c r="J69" s="7">
        <v>12370166.160000056</v>
      </c>
    </row>
    <row r="70" spans="1:10" x14ac:dyDescent="0.25">
      <c r="A70" s="5"/>
      <c r="B70" s="6" t="s">
        <v>76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207157391.59</v>
      </c>
      <c r="I70" s="7">
        <v>207157391.59</v>
      </c>
      <c r="J70" s="7">
        <v>193362971.66999999</v>
      </c>
    </row>
    <row r="71" spans="1:10" s="2" customFormat="1" ht="20.149999999999999" customHeight="1" x14ac:dyDescent="0.25">
      <c r="A71" s="8" t="s">
        <v>25</v>
      </c>
      <c r="B71" s="9" t="s">
        <v>77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775223946.88999999</v>
      </c>
      <c r="I71" s="10">
        <v>226767217.89999995</v>
      </c>
      <c r="J71" s="10">
        <v>205733137.83000001</v>
      </c>
    </row>
    <row r="72" spans="1:10" x14ac:dyDescent="0.25">
      <c r="A72" s="5"/>
      <c r="B72" s="6" t="s">
        <v>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</row>
    <row r="73" spans="1:10" x14ac:dyDescent="0.25">
      <c r="A73" s="5"/>
      <c r="B73" s="6" t="s">
        <v>79</v>
      </c>
      <c r="C73" s="7">
        <v>1581.35</v>
      </c>
      <c r="D73" s="7">
        <v>16956.23</v>
      </c>
      <c r="E73" s="7">
        <v>1800</v>
      </c>
      <c r="F73" s="7">
        <v>0</v>
      </c>
      <c r="G73" s="7">
        <v>1733.35</v>
      </c>
      <c r="H73" s="7">
        <v>0</v>
      </c>
      <c r="I73" s="7">
        <v>22070.93</v>
      </c>
      <c r="J73" s="7">
        <v>36621.69</v>
      </c>
    </row>
    <row r="74" spans="1:10" x14ac:dyDescent="0.25">
      <c r="A74" s="5"/>
      <c r="B74" s="6" t="s">
        <v>80</v>
      </c>
      <c r="C74" s="7">
        <v>0</v>
      </c>
      <c r="D74" s="7">
        <v>66736.41</v>
      </c>
      <c r="E74" s="7">
        <v>300</v>
      </c>
      <c r="F74" s="7">
        <v>4221.8100000000004</v>
      </c>
      <c r="G74" s="7">
        <v>718.45</v>
      </c>
      <c r="H74" s="7">
        <v>0</v>
      </c>
      <c r="I74" s="7">
        <v>71976.67</v>
      </c>
      <c r="J74" s="7">
        <v>28358.89</v>
      </c>
    </row>
    <row r="75" spans="1:10" x14ac:dyDescent="0.25">
      <c r="A75" s="5"/>
      <c r="B75" s="6" t="s">
        <v>81</v>
      </c>
      <c r="C75" s="7">
        <v>0</v>
      </c>
      <c r="D75" s="7">
        <v>4053.23</v>
      </c>
      <c r="E75" s="7">
        <v>270</v>
      </c>
      <c r="F75" s="7">
        <v>0</v>
      </c>
      <c r="G75" s="7">
        <v>0</v>
      </c>
      <c r="H75" s="7">
        <v>0</v>
      </c>
      <c r="I75" s="7">
        <v>4323.2299999999996</v>
      </c>
      <c r="J75" s="7">
        <v>133117.21</v>
      </c>
    </row>
    <row r="76" spans="1:10" s="2" customFormat="1" ht="20.149999999999999" customHeight="1" x14ac:dyDescent="0.25">
      <c r="A76" s="8" t="s">
        <v>35</v>
      </c>
      <c r="B76" s="9" t="s">
        <v>82</v>
      </c>
      <c r="C76" s="10">
        <v>1581.35</v>
      </c>
      <c r="D76" s="10">
        <v>87745.87</v>
      </c>
      <c r="E76" s="10">
        <v>2370</v>
      </c>
      <c r="F76" s="10">
        <v>4221.8100000000004</v>
      </c>
      <c r="G76" s="10">
        <v>2451.8000000000002</v>
      </c>
      <c r="H76" s="10">
        <v>0</v>
      </c>
      <c r="I76" s="10">
        <v>98370.83</v>
      </c>
      <c r="J76" s="10">
        <v>198097.79</v>
      </c>
    </row>
    <row r="77" spans="1:10" s="2" customFormat="1" ht="20.149999999999999" customHeight="1" x14ac:dyDescent="0.25">
      <c r="A77" s="11" t="s">
        <v>49</v>
      </c>
      <c r="B77" s="12" t="s">
        <v>50</v>
      </c>
      <c r="C77" s="13">
        <v>7194824.8600000003</v>
      </c>
      <c r="D77" s="13">
        <v>446038400.31</v>
      </c>
      <c r="E77" s="13">
        <v>1119961.54</v>
      </c>
      <c r="F77" s="13">
        <v>381173.14</v>
      </c>
      <c r="G77" s="13">
        <v>101708.76</v>
      </c>
      <c r="H77" s="13">
        <v>775224045.80999994</v>
      </c>
      <c r="I77" s="13">
        <v>681603385.43000007</v>
      </c>
      <c r="J77" s="13">
        <v>224802800.78999999</v>
      </c>
    </row>
    <row r="78" spans="1:10" x14ac:dyDescent="0.25">
      <c r="A78" s="5"/>
      <c r="B78" s="6" t="s">
        <v>83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</row>
    <row r="79" spans="1:10" s="2" customFormat="1" ht="20.149999999999999" customHeight="1" x14ac:dyDescent="0.25">
      <c r="A79" s="11" t="s">
        <v>58</v>
      </c>
      <c r="B79" s="12" t="s">
        <v>59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</row>
    <row r="80" spans="1:10" s="2" customFormat="1" ht="30" customHeight="1" x14ac:dyDescent="0.25">
      <c r="A80" s="15"/>
      <c r="B80" s="12" t="s">
        <v>84</v>
      </c>
      <c r="C80" s="13">
        <v>626475514.58000004</v>
      </c>
      <c r="D80" s="13">
        <v>1242072574.9400001</v>
      </c>
      <c r="E80" s="13">
        <v>96950667.510000005</v>
      </c>
      <c r="F80" s="13">
        <v>46436145.859999999</v>
      </c>
      <c r="G80" s="13">
        <v>7340132636.4900007</v>
      </c>
      <c r="H80" s="13">
        <v>775224045.80999994</v>
      </c>
      <c r="I80" s="13">
        <v>9578834856.2000008</v>
      </c>
      <c r="J80" s="13">
        <v>8271375974.0199995</v>
      </c>
    </row>
  </sheetData>
  <mergeCells count="1">
    <mergeCell ref="A52:J52"/>
  </mergeCells>
  <phoneticPr fontId="0" type="noConversion"/>
  <printOptions horizontalCentered="1"/>
  <pageMargins left="0.15748031496062992" right="0.15748031496062992" top="0.14000000000000001" bottom="0.1" header="0.04" footer="7.874015748031496E-2"/>
  <pageSetup paperSize="9" scale="79" orientation="landscape" r:id="rId1"/>
  <headerFooter alignWithMargins="0"/>
  <rowBreaks count="1" manualBreakCount="1">
    <brk id="5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autoPageBreaks="0"/>
  </sheetPr>
  <dimension ref="A1:L78"/>
  <sheetViews>
    <sheetView showGridLines="0" topLeftCell="A52" zoomScaleNormal="100" workbookViewId="0">
      <selection activeCell="L62" sqref="L62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2" width="13.453125" style="1" customWidth="1"/>
    <col min="13" max="16384" width="11.453125" style="1"/>
  </cols>
  <sheetData>
    <row r="1" spans="1:10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10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10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10" s="24" customFormat="1" ht="11.15" customHeight="1" x14ac:dyDescent="0.25">
      <c r="A4" s="25" t="s">
        <v>126</v>
      </c>
      <c r="B4" s="23"/>
      <c r="C4" s="23"/>
      <c r="D4" s="23"/>
      <c r="E4" s="23"/>
      <c r="F4" s="23"/>
    </row>
    <row r="5" spans="1:10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10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10" s="24" customFormat="1" ht="10.5" customHeight="1" x14ac:dyDescent="0.25">
      <c r="A7" s="27"/>
      <c r="B7" s="23"/>
      <c r="C7" s="23"/>
      <c r="D7" s="23"/>
      <c r="E7" s="23"/>
      <c r="F7" s="23"/>
    </row>
    <row r="8" spans="1:10" ht="20.149999999999999" customHeight="1" x14ac:dyDescent="0.25">
      <c r="A8" s="164"/>
      <c r="B8" s="167" t="s">
        <v>0</v>
      </c>
      <c r="C8" s="168" t="s">
        <v>1</v>
      </c>
      <c r="D8" s="168" t="s">
        <v>2</v>
      </c>
      <c r="E8" s="168" t="s">
        <v>3</v>
      </c>
      <c r="F8" s="168" t="s">
        <v>4</v>
      </c>
      <c r="G8" s="168" t="s">
        <v>5</v>
      </c>
      <c r="H8" s="168" t="s">
        <v>6</v>
      </c>
      <c r="I8" s="168">
        <v>2007</v>
      </c>
      <c r="J8" s="168">
        <v>2006</v>
      </c>
    </row>
    <row r="9" spans="1:10" x14ac:dyDescent="0.25">
      <c r="A9" s="5"/>
      <c r="B9" s="6" t="s">
        <v>7</v>
      </c>
      <c r="C9" s="7">
        <v>310913.56</v>
      </c>
      <c r="D9" s="7">
        <v>3148230.99</v>
      </c>
      <c r="E9" s="7">
        <v>434246.64</v>
      </c>
      <c r="F9" s="7">
        <v>0</v>
      </c>
      <c r="G9" s="7">
        <v>0</v>
      </c>
      <c r="H9" s="7">
        <v>0</v>
      </c>
      <c r="I9" s="7">
        <v>3893391.19</v>
      </c>
      <c r="J9" s="7">
        <v>3893391.19</v>
      </c>
    </row>
    <row r="10" spans="1:10" x14ac:dyDescent="0.25">
      <c r="A10" s="5"/>
      <c r="B10" s="6" t="s">
        <v>8</v>
      </c>
      <c r="C10" s="7">
        <v>71634097.769999996</v>
      </c>
      <c r="D10" s="7">
        <v>214698902.03</v>
      </c>
      <c r="E10" s="7">
        <v>6955374.5499999998</v>
      </c>
      <c r="F10" s="7">
        <v>1534989.72</v>
      </c>
      <c r="G10" s="7">
        <v>9441089.7300000004</v>
      </c>
      <c r="H10" s="7">
        <v>0</v>
      </c>
      <c r="I10" s="7">
        <v>304264453.80000001</v>
      </c>
      <c r="J10" s="7">
        <v>296878018.07999998</v>
      </c>
    </row>
    <row r="11" spans="1:10" x14ac:dyDescent="0.25">
      <c r="A11" s="5"/>
      <c r="B11" s="6" t="s">
        <v>9</v>
      </c>
      <c r="C11" s="7">
        <v>519558.72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519558.72</v>
      </c>
      <c r="J11" s="7">
        <v>495568.65</v>
      </c>
    </row>
    <row r="12" spans="1:10" x14ac:dyDescent="0.25">
      <c r="A12" s="5"/>
      <c r="B12" s="6" t="s">
        <v>10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11188252.57</v>
      </c>
    </row>
    <row r="13" spans="1:10" x14ac:dyDescent="0.25">
      <c r="A13" s="5"/>
      <c r="B13" s="6" t="s">
        <v>11</v>
      </c>
      <c r="C13" s="7">
        <v>-19220511.329999998</v>
      </c>
      <c r="D13" s="7">
        <v>-71814831.439999998</v>
      </c>
      <c r="E13" s="7">
        <v>-1586452.19</v>
      </c>
      <c r="F13" s="7">
        <v>-475414.7</v>
      </c>
      <c r="G13" s="7">
        <v>0</v>
      </c>
      <c r="H13" s="7">
        <v>0</v>
      </c>
      <c r="I13" s="7">
        <v>-93097209.659999996</v>
      </c>
      <c r="J13" s="7">
        <v>-96100499.349999994</v>
      </c>
    </row>
    <row r="14" spans="1:10" x14ac:dyDescent="0.25">
      <c r="A14" s="5"/>
      <c r="B14" s="6" t="s">
        <v>12</v>
      </c>
      <c r="C14" s="7">
        <v>-214398.72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-214398.72</v>
      </c>
      <c r="J14" s="7">
        <v>-129948.65</v>
      </c>
    </row>
    <row r="15" spans="1:10" ht="20.149999999999999" customHeight="1" x14ac:dyDescent="0.25">
      <c r="A15" s="8" t="s">
        <v>13</v>
      </c>
      <c r="B15" s="9" t="s">
        <v>14</v>
      </c>
      <c r="C15" s="10">
        <v>53029660</v>
      </c>
      <c r="D15" s="10">
        <v>146032301.58000001</v>
      </c>
      <c r="E15" s="10">
        <v>5803169</v>
      </c>
      <c r="F15" s="10">
        <v>1059575.02</v>
      </c>
      <c r="G15" s="10">
        <v>9441089.7300000004</v>
      </c>
      <c r="H15" s="10">
        <v>0</v>
      </c>
      <c r="I15" s="10">
        <v>215365795.33000001</v>
      </c>
      <c r="J15" s="10">
        <v>216224782.49000001</v>
      </c>
    </row>
    <row r="16" spans="1:10" ht="20.149999999999999" customHeight="1" x14ac:dyDescent="0.25">
      <c r="A16" s="8" t="s">
        <v>15</v>
      </c>
      <c r="B16" s="9" t="s">
        <v>16</v>
      </c>
      <c r="C16" s="10">
        <v>13143.26</v>
      </c>
      <c r="D16" s="10">
        <v>572952218.37</v>
      </c>
      <c r="E16" s="10">
        <v>0</v>
      </c>
      <c r="F16" s="10">
        <v>0</v>
      </c>
      <c r="G16" s="10">
        <v>0</v>
      </c>
      <c r="H16" s="10">
        <v>0</v>
      </c>
      <c r="I16" s="10">
        <v>572965361.63</v>
      </c>
      <c r="J16" s="10">
        <v>605740492.51999998</v>
      </c>
    </row>
    <row r="17" spans="1:10" ht="20.149999999999999" customHeight="1" x14ac:dyDescent="0.25">
      <c r="A17" s="11" t="s">
        <v>17</v>
      </c>
      <c r="B17" s="12" t="s">
        <v>18</v>
      </c>
      <c r="C17" s="13">
        <v>53042803.259999998</v>
      </c>
      <c r="D17" s="13">
        <v>718984519.95000005</v>
      </c>
      <c r="E17" s="13">
        <v>5803169</v>
      </c>
      <c r="F17" s="13">
        <v>1059575.02</v>
      </c>
      <c r="G17" s="13">
        <v>9441089.7300000004</v>
      </c>
      <c r="H17" s="13">
        <v>0</v>
      </c>
      <c r="I17" s="13">
        <v>788331156.96000004</v>
      </c>
      <c r="J17" s="13">
        <v>821965275.00999999</v>
      </c>
    </row>
    <row r="18" spans="1:10" x14ac:dyDescent="0.25">
      <c r="A18" s="5"/>
      <c r="B18" s="6" t="s">
        <v>19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x14ac:dyDescent="0.25">
      <c r="A19" s="5"/>
      <c r="B19" s="6" t="s">
        <v>20</v>
      </c>
      <c r="C19" s="7">
        <v>97700.57</v>
      </c>
      <c r="D19" s="7">
        <v>316078.43</v>
      </c>
      <c r="E19" s="7">
        <v>51806.28</v>
      </c>
      <c r="F19" s="7">
        <v>0</v>
      </c>
      <c r="G19" s="7">
        <v>0</v>
      </c>
      <c r="H19" s="7">
        <v>0</v>
      </c>
      <c r="I19" s="7">
        <v>465585.28</v>
      </c>
      <c r="J19" s="7">
        <v>468043.58</v>
      </c>
    </row>
    <row r="20" spans="1:10" x14ac:dyDescent="0.25">
      <c r="A20" s="5"/>
      <c r="B20" s="6" t="s">
        <v>21</v>
      </c>
      <c r="C20" s="7">
        <v>4123966.92</v>
      </c>
      <c r="D20" s="7">
        <v>9558730.2899999991</v>
      </c>
      <c r="E20" s="7">
        <v>38123.61</v>
      </c>
      <c r="F20" s="7">
        <v>465.44</v>
      </c>
      <c r="G20" s="7">
        <v>634.44000000000005</v>
      </c>
      <c r="H20" s="7">
        <v>16326475.789999999</v>
      </c>
      <c r="I20" s="7">
        <v>30048396.489999998</v>
      </c>
      <c r="J20" s="7">
        <v>37304446.689999998</v>
      </c>
    </row>
    <row r="21" spans="1:10" ht="20.149999999999999" customHeight="1" x14ac:dyDescent="0.25">
      <c r="A21" s="8" t="s">
        <v>13</v>
      </c>
      <c r="B21" s="9" t="s">
        <v>22</v>
      </c>
      <c r="C21" s="10">
        <v>4221667.49</v>
      </c>
      <c r="D21" s="10">
        <v>9874808.7200000007</v>
      </c>
      <c r="E21" s="10">
        <v>89929.89</v>
      </c>
      <c r="F21" s="10">
        <v>465.44</v>
      </c>
      <c r="G21" s="10">
        <v>634.44000000000005</v>
      </c>
      <c r="H21" s="10">
        <v>16326475.789999999</v>
      </c>
      <c r="I21" s="14">
        <v>30513981.77</v>
      </c>
      <c r="J21" s="14">
        <v>37772490.270000003</v>
      </c>
    </row>
    <row r="22" spans="1:10" ht="20.149999999999999" customHeight="1" x14ac:dyDescent="0.25">
      <c r="A22" s="8" t="s">
        <v>15</v>
      </c>
      <c r="B22" s="9" t="s">
        <v>26</v>
      </c>
      <c r="C22" s="10">
        <v>218523871.80000001</v>
      </c>
      <c r="D22" s="10">
        <v>973145.76</v>
      </c>
      <c r="E22" s="10">
        <v>31443876.699999999</v>
      </c>
      <c r="F22" s="10">
        <v>16764154.689999999</v>
      </c>
      <c r="G22" s="10">
        <v>262970824.47999999</v>
      </c>
      <c r="H22" s="10">
        <v>0</v>
      </c>
      <c r="I22" s="17" t="s">
        <v>85</v>
      </c>
      <c r="J22" s="17" t="s">
        <v>85</v>
      </c>
    </row>
    <row r="23" spans="1:10" x14ac:dyDescent="0.25">
      <c r="A23" s="5"/>
      <c r="B23" s="6" t="s">
        <v>28</v>
      </c>
      <c r="C23" s="7">
        <v>0</v>
      </c>
      <c r="D23" s="7">
        <v>964562.61</v>
      </c>
      <c r="E23" s="7">
        <v>0</v>
      </c>
      <c r="F23" s="7">
        <v>0</v>
      </c>
      <c r="G23" s="7">
        <v>0</v>
      </c>
      <c r="H23" s="7">
        <v>0</v>
      </c>
      <c r="I23" s="7">
        <v>964562.61</v>
      </c>
      <c r="J23" s="7">
        <v>383475.14</v>
      </c>
    </row>
    <row r="24" spans="1:10" x14ac:dyDescent="0.25">
      <c r="A24" s="5"/>
      <c r="B24" s="6" t="s">
        <v>29</v>
      </c>
      <c r="C24" s="7">
        <v>115260.71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115260.71</v>
      </c>
      <c r="J24" s="7">
        <v>28518825.309999999</v>
      </c>
    </row>
    <row r="25" spans="1:10" x14ac:dyDescent="0.25">
      <c r="A25" s="5"/>
      <c r="B25" s="6" t="s">
        <v>30</v>
      </c>
      <c r="C25" s="7">
        <v>108776.25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108776.25</v>
      </c>
      <c r="J25" s="7">
        <v>112365.28</v>
      </c>
    </row>
    <row r="26" spans="1:10" x14ac:dyDescent="0.25">
      <c r="A26" s="5"/>
      <c r="B26" s="6" t="s">
        <v>31</v>
      </c>
      <c r="C26" s="7">
        <v>3357.4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3357.4</v>
      </c>
      <c r="J26" s="7">
        <v>0</v>
      </c>
    </row>
    <row r="27" spans="1:10" x14ac:dyDescent="0.25">
      <c r="A27" s="5"/>
      <c r="B27" s="6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871.01</v>
      </c>
    </row>
    <row r="28" spans="1:10" x14ac:dyDescent="0.25">
      <c r="A28" s="5"/>
      <c r="B28" s="6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59722.62</v>
      </c>
    </row>
    <row r="29" spans="1:10" x14ac:dyDescent="0.25">
      <c r="A29" s="5"/>
      <c r="B29" s="6" t="s">
        <v>34</v>
      </c>
      <c r="C29" s="7">
        <v>0</v>
      </c>
      <c r="D29" s="7">
        <v>0</v>
      </c>
      <c r="E29" s="7">
        <v>50845.88</v>
      </c>
      <c r="F29" s="7">
        <v>34063.03</v>
      </c>
      <c r="G29" s="7">
        <v>0</v>
      </c>
      <c r="H29" s="7">
        <v>0</v>
      </c>
      <c r="I29" s="7">
        <v>84908.91</v>
      </c>
      <c r="J29" s="7">
        <v>6686296.9400000004</v>
      </c>
    </row>
    <row r="30" spans="1:10" ht="20.149999999999999" customHeight="1" x14ac:dyDescent="0.25">
      <c r="A30" s="8" t="s">
        <v>24</v>
      </c>
      <c r="B30" s="9" t="s">
        <v>36</v>
      </c>
      <c r="C30" s="10">
        <v>227394.36</v>
      </c>
      <c r="D30" s="10">
        <v>964562.61</v>
      </c>
      <c r="E30" s="10">
        <v>50845.88</v>
      </c>
      <c r="F30" s="10">
        <v>34063.03</v>
      </c>
      <c r="G30" s="10">
        <v>0</v>
      </c>
      <c r="H30" s="10">
        <v>0</v>
      </c>
      <c r="I30" s="10">
        <v>1276865.8799999999</v>
      </c>
      <c r="J30" s="10">
        <v>35761556.299999997</v>
      </c>
    </row>
    <row r="31" spans="1:10" ht="20.149999999999999" customHeight="1" x14ac:dyDescent="0.25">
      <c r="A31" s="8" t="s">
        <v>25</v>
      </c>
      <c r="B31" s="9" t="s">
        <v>38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526719563.80000001</v>
      </c>
      <c r="I31" s="10">
        <v>526719563.80000001</v>
      </c>
      <c r="J31" s="10">
        <v>479959581.26999998</v>
      </c>
    </row>
    <row r="32" spans="1:10" ht="20.149999999999999" customHeight="1" x14ac:dyDescent="0.25">
      <c r="A32" s="8" t="s">
        <v>35</v>
      </c>
      <c r="B32" s="9" t="s">
        <v>40</v>
      </c>
      <c r="C32" s="10">
        <v>1176.72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1176.72</v>
      </c>
      <c r="J32" s="10">
        <v>30260.48</v>
      </c>
    </row>
    <row r="33" spans="1:10" x14ac:dyDescent="0.25">
      <c r="A33" s="5"/>
      <c r="B33" s="6" t="s">
        <v>41</v>
      </c>
      <c r="C33" s="7">
        <v>1006125.27</v>
      </c>
      <c r="D33" s="7">
        <v>373696.78</v>
      </c>
      <c r="E33" s="7">
        <v>192340.73</v>
      </c>
      <c r="F33" s="7">
        <v>102163.35</v>
      </c>
      <c r="G33" s="7">
        <v>2834.45</v>
      </c>
      <c r="H33" s="7">
        <v>0</v>
      </c>
      <c r="I33" s="7">
        <v>1677160.58</v>
      </c>
      <c r="J33" s="7">
        <v>1655532.88</v>
      </c>
    </row>
    <row r="34" spans="1:10" x14ac:dyDescent="0.25">
      <c r="A34" s="5"/>
      <c r="B34" s="6" t="s">
        <v>42</v>
      </c>
      <c r="C34" s="7">
        <v>93535536.849999994</v>
      </c>
      <c r="D34" s="7">
        <v>61194729.859999999</v>
      </c>
      <c r="E34" s="7">
        <v>13650195.779999999</v>
      </c>
      <c r="F34" s="7">
        <v>6852218.3200000003</v>
      </c>
      <c r="G34" s="7">
        <v>0</v>
      </c>
      <c r="H34" s="7">
        <v>0</v>
      </c>
      <c r="I34" s="7">
        <v>175232680.81</v>
      </c>
      <c r="J34" s="7">
        <v>171316383.25</v>
      </c>
    </row>
    <row r="35" spans="1:10" x14ac:dyDescent="0.25">
      <c r="A35" s="5"/>
      <c r="B35" s="6" t="s">
        <v>43</v>
      </c>
      <c r="C35" s="7">
        <v>9070807.9800000004</v>
      </c>
      <c r="D35" s="7">
        <v>6534430.8899999997</v>
      </c>
      <c r="E35" s="7">
        <v>1400685.85</v>
      </c>
      <c r="F35" s="7">
        <v>689827.27</v>
      </c>
      <c r="G35" s="7">
        <v>3335567.24</v>
      </c>
      <c r="H35" s="7">
        <v>0</v>
      </c>
      <c r="I35" s="7">
        <v>21031319.23</v>
      </c>
      <c r="J35" s="7">
        <v>19847001.140000001</v>
      </c>
    </row>
    <row r="36" spans="1:10" x14ac:dyDescent="0.25">
      <c r="A36" s="5"/>
      <c r="B36" s="6" t="s">
        <v>44</v>
      </c>
      <c r="C36" s="7">
        <v>0</v>
      </c>
      <c r="D36" s="7">
        <v>0</v>
      </c>
      <c r="E36" s="7">
        <v>0</v>
      </c>
      <c r="F36" s="7">
        <v>22779.84</v>
      </c>
      <c r="G36" s="7">
        <v>0</v>
      </c>
      <c r="H36" s="7">
        <v>193362971.66999999</v>
      </c>
      <c r="I36" s="7">
        <v>193385751.50999999</v>
      </c>
      <c r="J36" s="7">
        <v>178999989.74000001</v>
      </c>
    </row>
    <row r="37" spans="1:10" x14ac:dyDescent="0.25">
      <c r="A37" s="5"/>
      <c r="B37" s="6" t="s">
        <v>45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A38" s="5"/>
      <c r="B38" s="6" t="s">
        <v>46</v>
      </c>
      <c r="C38" s="7">
        <v>46581.26</v>
      </c>
      <c r="D38" s="7">
        <v>5200000</v>
      </c>
      <c r="E38" s="7">
        <v>0</v>
      </c>
      <c r="F38" s="7">
        <v>0</v>
      </c>
      <c r="G38" s="7">
        <v>0</v>
      </c>
      <c r="H38" s="7">
        <v>0</v>
      </c>
      <c r="I38" s="7">
        <v>5246581.26</v>
      </c>
      <c r="J38" s="7">
        <v>4500863.1100000003</v>
      </c>
    </row>
    <row r="39" spans="1:10" ht="20.149999999999999" customHeight="1" x14ac:dyDescent="0.25">
      <c r="A39" s="8" t="s">
        <v>37</v>
      </c>
      <c r="B39" s="9" t="s">
        <v>48</v>
      </c>
      <c r="C39" s="10">
        <v>103659051.36</v>
      </c>
      <c r="D39" s="10">
        <v>73302857.530000001</v>
      </c>
      <c r="E39" s="10">
        <v>15243222.359999999</v>
      </c>
      <c r="F39" s="10">
        <v>7666988.7800000003</v>
      </c>
      <c r="G39" s="10">
        <v>3338401.69</v>
      </c>
      <c r="H39" s="10">
        <v>193362971.66999999</v>
      </c>
      <c r="I39" s="10">
        <v>396573493.38999999</v>
      </c>
      <c r="J39" s="10">
        <v>376319770.12</v>
      </c>
    </row>
    <row r="40" spans="1:10" ht="20.149999999999999" customHeight="1" x14ac:dyDescent="0.25">
      <c r="A40" s="11" t="s">
        <v>49</v>
      </c>
      <c r="B40" s="12" t="s">
        <v>50</v>
      </c>
      <c r="C40" s="13">
        <v>326633161.73000002</v>
      </c>
      <c r="D40" s="13">
        <v>85115374.620000005</v>
      </c>
      <c r="E40" s="13">
        <v>46827874.829999998</v>
      </c>
      <c r="F40" s="13">
        <v>24465671.940000001</v>
      </c>
      <c r="G40" s="13">
        <v>266309860.61000001</v>
      </c>
      <c r="H40" s="13">
        <v>736409011.25999999</v>
      </c>
      <c r="I40" s="13">
        <v>955085081.55999994</v>
      </c>
      <c r="J40" s="13">
        <v>1418742257.72</v>
      </c>
    </row>
    <row r="41" spans="1:10" x14ac:dyDescent="0.25">
      <c r="A41" s="5"/>
      <c r="B41" s="6" t="s">
        <v>51</v>
      </c>
      <c r="C41" s="7">
        <v>373575.54</v>
      </c>
      <c r="D41" s="7">
        <v>685425.6</v>
      </c>
      <c r="E41" s="7">
        <v>0</v>
      </c>
      <c r="F41" s="7">
        <v>0</v>
      </c>
      <c r="G41" s="7">
        <v>5891649389.5600004</v>
      </c>
      <c r="H41" s="7">
        <v>0</v>
      </c>
      <c r="I41" s="7">
        <v>5892708390.6999998</v>
      </c>
      <c r="J41" s="7">
        <v>203891971.08000001</v>
      </c>
    </row>
    <row r="42" spans="1:10" x14ac:dyDescent="0.25">
      <c r="A42" s="5"/>
      <c r="B42" s="6" t="s">
        <v>52</v>
      </c>
      <c r="C42" s="7">
        <v>0</v>
      </c>
      <c r="D42" s="7">
        <v>287133.07</v>
      </c>
      <c r="E42" s="7">
        <v>0</v>
      </c>
      <c r="F42" s="7">
        <v>0</v>
      </c>
      <c r="G42" s="7">
        <v>4210193.8899999997</v>
      </c>
      <c r="H42" s="7">
        <v>0</v>
      </c>
      <c r="I42" s="7">
        <v>4497326.96</v>
      </c>
      <c r="J42" s="7">
        <v>5200260.5999999996</v>
      </c>
    </row>
    <row r="43" spans="1:10" x14ac:dyDescent="0.25">
      <c r="A43" s="5"/>
      <c r="B43" s="6" t="s">
        <v>53</v>
      </c>
      <c r="C43" s="7">
        <v>604824.13</v>
      </c>
      <c r="D43" s="7">
        <v>18092462.699999999</v>
      </c>
      <c r="E43" s="7">
        <v>2927905.16</v>
      </c>
      <c r="F43" s="7">
        <v>994527.49</v>
      </c>
      <c r="G43" s="7">
        <v>732268.84</v>
      </c>
      <c r="H43" s="7">
        <v>45.99</v>
      </c>
      <c r="I43" s="7">
        <v>23352034.309999999</v>
      </c>
      <c r="J43" s="7">
        <v>29021517.57</v>
      </c>
    </row>
    <row r="44" spans="1:10" x14ac:dyDescent="0.25">
      <c r="A44" s="5"/>
      <c r="B44" s="6" t="s">
        <v>54</v>
      </c>
      <c r="C44" s="7">
        <v>165200000</v>
      </c>
      <c r="D44" s="7">
        <v>182000000</v>
      </c>
      <c r="E44" s="7">
        <v>24000000</v>
      </c>
      <c r="F44" s="7">
        <v>12700000</v>
      </c>
      <c r="G44" s="7">
        <v>221925000</v>
      </c>
      <c r="H44" s="7">
        <v>0</v>
      </c>
      <c r="I44" s="7">
        <v>605825000</v>
      </c>
      <c r="J44" s="7">
        <v>5448140000</v>
      </c>
    </row>
    <row r="45" spans="1:10" x14ac:dyDescent="0.25">
      <c r="A45" s="5"/>
      <c r="B45" s="6" t="s">
        <v>55</v>
      </c>
      <c r="C45" s="7">
        <v>235677.66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235677.66</v>
      </c>
      <c r="J45" s="7">
        <v>216189.31</v>
      </c>
    </row>
    <row r="46" spans="1:10" x14ac:dyDescent="0.25">
      <c r="A46" s="5"/>
      <c r="B46" s="6" t="s">
        <v>56</v>
      </c>
      <c r="C46" s="7">
        <v>280093.53000000003</v>
      </c>
      <c r="D46" s="7">
        <v>363910.37</v>
      </c>
      <c r="E46" s="7">
        <v>35900</v>
      </c>
      <c r="F46" s="7">
        <v>15252.89</v>
      </c>
      <c r="G46" s="7">
        <v>646149.07999999996</v>
      </c>
      <c r="H46" s="7">
        <v>0</v>
      </c>
      <c r="I46" s="7">
        <v>1341305.8700000001</v>
      </c>
      <c r="J46" s="7">
        <v>4351599.28</v>
      </c>
    </row>
    <row r="47" spans="1:10" x14ac:dyDescent="0.25">
      <c r="A47" s="5"/>
      <c r="B47" s="6" t="s">
        <v>57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65000</v>
      </c>
    </row>
    <row r="48" spans="1:10" ht="20.149999999999999" customHeight="1" x14ac:dyDescent="0.25">
      <c r="A48" s="11" t="s">
        <v>58</v>
      </c>
      <c r="B48" s="12" t="s">
        <v>59</v>
      </c>
      <c r="C48" s="13">
        <v>166694170.86000001</v>
      </c>
      <c r="D48" s="13">
        <v>201428931.74000001</v>
      </c>
      <c r="E48" s="13">
        <v>26963805.16</v>
      </c>
      <c r="F48" s="13">
        <v>13709780.380000001</v>
      </c>
      <c r="G48" s="13">
        <v>6119163001.3699999</v>
      </c>
      <c r="H48" s="13">
        <v>45.99</v>
      </c>
      <c r="I48" s="13">
        <v>6527959735.5</v>
      </c>
      <c r="J48" s="13">
        <v>5690886537.8400002</v>
      </c>
    </row>
    <row r="49" spans="1:12" ht="30" customHeight="1" x14ac:dyDescent="0.25">
      <c r="A49" s="29"/>
      <c r="B49" s="30" t="s">
        <v>60</v>
      </c>
      <c r="C49" s="31">
        <v>546370135.85000002</v>
      </c>
      <c r="D49" s="31">
        <v>1005528826.3099999</v>
      </c>
      <c r="E49" s="31">
        <v>79594848.989999995</v>
      </c>
      <c r="F49" s="31">
        <v>39235027.340000004</v>
      </c>
      <c r="G49" s="31">
        <v>6394913951.71</v>
      </c>
      <c r="H49" s="31">
        <v>736409057.25</v>
      </c>
      <c r="I49" s="31">
        <v>8271375974.0200005</v>
      </c>
      <c r="J49" s="31">
        <v>7931594070.5699997</v>
      </c>
      <c r="K49" s="18"/>
      <c r="L49" s="18"/>
    </row>
    <row r="50" spans="1:12" ht="20.149999999999999" customHeight="1" x14ac:dyDescent="0.25">
      <c r="A50" s="246"/>
      <c r="B50" s="246"/>
      <c r="C50" s="246"/>
      <c r="D50" s="246"/>
      <c r="E50" s="246"/>
      <c r="F50" s="246"/>
      <c r="G50" s="246"/>
      <c r="H50" s="246"/>
      <c r="I50" s="246"/>
      <c r="J50" s="246"/>
    </row>
    <row r="51" spans="1:12" ht="20.149999999999999" customHeight="1" x14ac:dyDescent="0.25">
      <c r="A51" s="164"/>
      <c r="B51" s="167" t="s">
        <v>61</v>
      </c>
      <c r="C51" s="168" t="s">
        <v>1</v>
      </c>
      <c r="D51" s="168" t="s">
        <v>2</v>
      </c>
      <c r="E51" s="168" t="s">
        <v>3</v>
      </c>
      <c r="F51" s="168" t="s">
        <v>4</v>
      </c>
      <c r="G51" s="168" t="s">
        <v>5</v>
      </c>
      <c r="H51" s="168" t="s">
        <v>6</v>
      </c>
      <c r="I51" s="168">
        <v>2007</v>
      </c>
      <c r="J51" s="168">
        <v>2006</v>
      </c>
    </row>
    <row r="52" spans="1:12" x14ac:dyDescent="0.25">
      <c r="A52" s="5"/>
      <c r="B52" s="6" t="s">
        <v>62</v>
      </c>
      <c r="C52" s="7">
        <v>174793900.30000001</v>
      </c>
      <c r="D52" s="7">
        <v>115863889.25</v>
      </c>
      <c r="E52" s="7">
        <v>26048665.559999999</v>
      </c>
      <c r="F52" s="7">
        <v>13461807.17</v>
      </c>
      <c r="G52" s="7">
        <v>0</v>
      </c>
      <c r="H52" s="7">
        <v>0</v>
      </c>
      <c r="I52" s="7">
        <v>330168262.27999997</v>
      </c>
      <c r="J52" s="7">
        <v>315400179.12</v>
      </c>
    </row>
    <row r="53" spans="1:12" x14ac:dyDescent="0.25">
      <c r="A53" s="5"/>
      <c r="B53" s="6" t="s">
        <v>63</v>
      </c>
      <c r="C53" s="7">
        <v>363929268</v>
      </c>
      <c r="D53" s="7">
        <v>879673054.62</v>
      </c>
      <c r="E53" s="7">
        <v>52605541.68</v>
      </c>
      <c r="F53" s="7">
        <v>25355460.489999998</v>
      </c>
      <c r="G53" s="7">
        <v>0</v>
      </c>
      <c r="H53" s="7">
        <v>0</v>
      </c>
      <c r="I53" s="7">
        <v>1321563324.79</v>
      </c>
      <c r="J53" s="7">
        <v>1424256833.8099999</v>
      </c>
    </row>
    <row r="54" spans="1:12" x14ac:dyDescent="0.25">
      <c r="A54" s="5"/>
      <c r="B54" s="6" t="s">
        <v>64</v>
      </c>
      <c r="C54" s="7">
        <v>0</v>
      </c>
      <c r="D54" s="7">
        <v>0</v>
      </c>
      <c r="E54" s="7">
        <v>0</v>
      </c>
      <c r="F54" s="7">
        <v>0</v>
      </c>
      <c r="G54" s="7">
        <v>6394688811.3199997</v>
      </c>
      <c r="H54" s="7">
        <v>0</v>
      </c>
      <c r="I54" s="7">
        <v>6394688811.3199997</v>
      </c>
      <c r="J54" s="7">
        <v>5490205334.1599998</v>
      </c>
    </row>
    <row r="55" spans="1:12" s="2" customFormat="1" ht="20.149999999999999" customHeight="1" x14ac:dyDescent="0.25">
      <c r="A55" s="8" t="s">
        <v>13</v>
      </c>
      <c r="B55" s="9" t="s">
        <v>65</v>
      </c>
      <c r="C55" s="10">
        <v>538723168.29999995</v>
      </c>
      <c r="D55" s="10">
        <v>995536943.87</v>
      </c>
      <c r="E55" s="10">
        <v>78654207.239999995</v>
      </c>
      <c r="F55" s="10">
        <v>38817267.659999996</v>
      </c>
      <c r="G55" s="10">
        <v>6394688811.3199997</v>
      </c>
      <c r="H55" s="10">
        <v>0</v>
      </c>
      <c r="I55" s="10">
        <v>8046420398.3900003</v>
      </c>
      <c r="J55" s="10">
        <v>7229862347.0900002</v>
      </c>
    </row>
    <row r="56" spans="1:12" s="2" customFormat="1" ht="20.149999999999999" customHeight="1" x14ac:dyDescent="0.25">
      <c r="A56" s="8" t="s">
        <v>15</v>
      </c>
      <c r="B56" s="9" t="s">
        <v>66</v>
      </c>
      <c r="C56" s="10">
        <v>147582.54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147582.54</v>
      </c>
      <c r="J56" s="10">
        <v>108155.8</v>
      </c>
    </row>
    <row r="57" spans="1:12" s="2" customFormat="1" ht="20.149999999999999" customHeight="1" x14ac:dyDescent="0.25">
      <c r="A57" s="8" t="s">
        <v>24</v>
      </c>
      <c r="B57" s="9" t="s">
        <v>67</v>
      </c>
      <c r="C57" s="10">
        <v>0</v>
      </c>
      <c r="D57" s="10">
        <v>0</v>
      </c>
      <c r="E57" s="10">
        <v>0</v>
      </c>
      <c r="F57" s="10">
        <v>0</v>
      </c>
      <c r="G57" s="10">
        <v>5192.3</v>
      </c>
      <c r="H57" s="10">
        <v>0</v>
      </c>
      <c r="I57" s="10">
        <v>5192.3</v>
      </c>
      <c r="J57" s="10">
        <v>0</v>
      </c>
    </row>
    <row r="58" spans="1:12" ht="20.149999999999999" customHeight="1" x14ac:dyDescent="0.25">
      <c r="A58" s="11" t="s">
        <v>17</v>
      </c>
      <c r="B58" s="12" t="s">
        <v>68</v>
      </c>
      <c r="C58" s="13">
        <v>538870750.84000003</v>
      </c>
      <c r="D58" s="13">
        <v>995536943.87</v>
      </c>
      <c r="E58" s="13">
        <v>78654207.239999995</v>
      </c>
      <c r="F58" s="13">
        <v>38817267.659999996</v>
      </c>
      <c r="G58" s="13">
        <v>6394694003.6199999</v>
      </c>
      <c r="H58" s="13">
        <v>0</v>
      </c>
      <c r="I58" s="13">
        <v>8046573173.2299995</v>
      </c>
      <c r="J58" s="13">
        <v>7229970502.8900003</v>
      </c>
    </row>
    <row r="59" spans="1:12" x14ac:dyDescent="0.25">
      <c r="A59" s="5"/>
      <c r="B59" s="6" t="s">
        <v>19</v>
      </c>
      <c r="C59" s="7">
        <v>106622.09</v>
      </c>
      <c r="D59" s="7">
        <v>144706.22</v>
      </c>
      <c r="E59" s="7">
        <v>6130.8</v>
      </c>
      <c r="F59" s="7">
        <v>9413.99</v>
      </c>
      <c r="G59" s="7">
        <v>96001.39</v>
      </c>
      <c r="H59" s="7">
        <v>0</v>
      </c>
      <c r="I59" s="7">
        <v>362874.49</v>
      </c>
      <c r="J59" s="7">
        <v>427398.31</v>
      </c>
    </row>
    <row r="60" spans="1:12" x14ac:dyDescent="0.25">
      <c r="A60" s="5"/>
      <c r="B60" s="6" t="s">
        <v>69</v>
      </c>
      <c r="C60" s="7">
        <v>691692.66</v>
      </c>
      <c r="D60" s="7">
        <v>185976.9</v>
      </c>
      <c r="E60" s="7">
        <v>273329.02</v>
      </c>
      <c r="F60" s="7">
        <v>4556</v>
      </c>
      <c r="G60" s="7">
        <v>0</v>
      </c>
      <c r="H60" s="7">
        <v>0</v>
      </c>
      <c r="I60" s="7">
        <v>1155554.58</v>
      </c>
      <c r="J60" s="7">
        <v>1058888.46</v>
      </c>
    </row>
    <row r="61" spans="1:12" x14ac:dyDescent="0.25">
      <c r="A61" s="5"/>
      <c r="B61" s="6" t="s">
        <v>70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</row>
    <row r="62" spans="1:12" x14ac:dyDescent="0.25">
      <c r="A62" s="5"/>
      <c r="B62" s="6" t="s">
        <v>71</v>
      </c>
      <c r="C62" s="7">
        <v>480506.6</v>
      </c>
      <c r="D62" s="7">
        <v>2098120.37</v>
      </c>
      <c r="E62" s="7">
        <v>35079.019999999997</v>
      </c>
      <c r="F62" s="7">
        <v>0</v>
      </c>
      <c r="G62" s="7">
        <v>0</v>
      </c>
      <c r="H62" s="7">
        <v>0</v>
      </c>
      <c r="I62" s="7">
        <v>2613705.9900000002</v>
      </c>
      <c r="J62" s="7">
        <v>5160870.7699999996</v>
      </c>
    </row>
    <row r="63" spans="1:12" x14ac:dyDescent="0.25">
      <c r="A63" s="5"/>
      <c r="B63" s="6" t="s">
        <v>72</v>
      </c>
      <c r="C63" s="7">
        <v>3744.53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3744.53</v>
      </c>
      <c r="J63" s="7">
        <v>0</v>
      </c>
    </row>
    <row r="64" spans="1:12" ht="20.149999999999999" customHeight="1" x14ac:dyDescent="0.25">
      <c r="A64" s="8" t="s">
        <v>13</v>
      </c>
      <c r="B64" s="9" t="s">
        <v>73</v>
      </c>
      <c r="C64" s="10">
        <v>1282565.8799999999</v>
      </c>
      <c r="D64" s="10">
        <v>2428803.4900000002</v>
      </c>
      <c r="E64" s="10">
        <v>314538.84000000003</v>
      </c>
      <c r="F64" s="10">
        <v>13969.99</v>
      </c>
      <c r="G64" s="10">
        <v>96001.39</v>
      </c>
      <c r="H64" s="10">
        <v>45.99</v>
      </c>
      <c r="I64" s="10">
        <v>4135925.58</v>
      </c>
      <c r="J64" s="10">
        <v>6647199.5199999996</v>
      </c>
    </row>
    <row r="65" spans="1:10" ht="20.149999999999999" customHeight="1" x14ac:dyDescent="0.25">
      <c r="A65" s="8" t="s">
        <v>15</v>
      </c>
      <c r="B65" s="9" t="s">
        <v>74</v>
      </c>
      <c r="C65" s="10">
        <v>6153301.25</v>
      </c>
      <c r="D65" s="10">
        <v>7386231.79</v>
      </c>
      <c r="E65" s="10">
        <v>619013.44999999995</v>
      </c>
      <c r="F65" s="10">
        <v>395266.77</v>
      </c>
      <c r="G65" s="10">
        <v>0</v>
      </c>
      <c r="H65" s="10">
        <v>0</v>
      </c>
      <c r="I65" s="10">
        <v>14553813.26</v>
      </c>
      <c r="J65" s="10">
        <v>9800136.6500000004</v>
      </c>
    </row>
    <row r="66" spans="1:10" ht="20.149999999999999" customHeight="1" x14ac:dyDescent="0.25">
      <c r="A66" s="8" t="s">
        <v>24</v>
      </c>
      <c r="B66" s="9" t="s">
        <v>36</v>
      </c>
      <c r="C66" s="10">
        <v>57526.14</v>
      </c>
      <c r="D66" s="10">
        <v>124300.19</v>
      </c>
      <c r="E66" s="10">
        <v>0</v>
      </c>
      <c r="F66" s="10">
        <v>0</v>
      </c>
      <c r="G66" s="10">
        <v>0</v>
      </c>
      <c r="H66" s="10">
        <v>0</v>
      </c>
      <c r="I66" s="10">
        <v>181826.33</v>
      </c>
      <c r="J66" s="10">
        <v>338234.96</v>
      </c>
    </row>
    <row r="67" spans="1:10" x14ac:dyDescent="0.25">
      <c r="A67" s="5"/>
      <c r="B67" s="6" t="s">
        <v>75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543046039.59000003</v>
      </c>
      <c r="I67" s="7">
        <v>12370166.16</v>
      </c>
      <c r="J67" s="7">
        <v>10907983.130000001</v>
      </c>
    </row>
    <row r="68" spans="1:10" x14ac:dyDescent="0.25">
      <c r="A68" s="5"/>
      <c r="B68" s="6" t="s">
        <v>76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193362971.66999999</v>
      </c>
      <c r="I68" s="7">
        <v>193362971.66999999</v>
      </c>
      <c r="J68" s="7">
        <v>178971092.21000001</v>
      </c>
    </row>
    <row r="69" spans="1:10" s="2" customFormat="1" ht="20.149999999999999" customHeight="1" x14ac:dyDescent="0.25">
      <c r="A69" s="8" t="s">
        <v>25</v>
      </c>
      <c r="B69" s="9" t="s">
        <v>77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736409011.25999999</v>
      </c>
      <c r="I69" s="10">
        <v>205733137.83000001</v>
      </c>
      <c r="J69" s="10">
        <v>678777674.62</v>
      </c>
    </row>
    <row r="70" spans="1:10" x14ac:dyDescent="0.25">
      <c r="A70" s="5"/>
      <c r="B70" s="6" t="s">
        <v>78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</row>
    <row r="71" spans="1:10" x14ac:dyDescent="0.25">
      <c r="A71" s="5"/>
      <c r="B71" s="6" t="s">
        <v>79</v>
      </c>
      <c r="C71" s="7">
        <v>5730.58</v>
      </c>
      <c r="D71" s="7">
        <v>22068.959999999999</v>
      </c>
      <c r="E71" s="7">
        <v>5822.15</v>
      </c>
      <c r="F71" s="7">
        <v>3000</v>
      </c>
      <c r="G71" s="7">
        <v>0</v>
      </c>
      <c r="H71" s="7">
        <v>0</v>
      </c>
      <c r="I71" s="7">
        <v>36621.69</v>
      </c>
      <c r="J71" s="7">
        <v>108074.77</v>
      </c>
    </row>
    <row r="72" spans="1:10" x14ac:dyDescent="0.25">
      <c r="A72" s="5"/>
      <c r="B72" s="6" t="s">
        <v>80</v>
      </c>
      <c r="C72" s="7">
        <v>0</v>
      </c>
      <c r="D72" s="7">
        <v>23191.58</v>
      </c>
      <c r="E72" s="7">
        <v>1267.31</v>
      </c>
      <c r="F72" s="7">
        <v>3900</v>
      </c>
      <c r="G72" s="7">
        <v>0</v>
      </c>
      <c r="H72" s="7">
        <v>0</v>
      </c>
      <c r="I72" s="7">
        <v>28358.89</v>
      </c>
      <c r="J72" s="7">
        <v>28426.87</v>
      </c>
    </row>
    <row r="73" spans="1:10" x14ac:dyDescent="0.25">
      <c r="A73" s="5"/>
      <c r="B73" s="6" t="s">
        <v>81</v>
      </c>
      <c r="C73" s="7">
        <v>261.16000000000003</v>
      </c>
      <c r="D73" s="7">
        <v>7286.43</v>
      </c>
      <c r="E73" s="7">
        <v>0</v>
      </c>
      <c r="F73" s="7">
        <v>1622.92</v>
      </c>
      <c r="G73" s="7">
        <v>123946.7</v>
      </c>
      <c r="H73" s="7">
        <v>0</v>
      </c>
      <c r="I73" s="7">
        <v>133117.21</v>
      </c>
      <c r="J73" s="7">
        <v>1212619.3700000001</v>
      </c>
    </row>
    <row r="74" spans="1:10" s="2" customFormat="1" ht="20.149999999999999" customHeight="1" x14ac:dyDescent="0.25">
      <c r="A74" s="8" t="s">
        <v>35</v>
      </c>
      <c r="B74" s="9" t="s">
        <v>82</v>
      </c>
      <c r="C74" s="10">
        <v>5991.74</v>
      </c>
      <c r="D74" s="10">
        <v>52546.97</v>
      </c>
      <c r="E74" s="10">
        <v>7089.46</v>
      </c>
      <c r="F74" s="10">
        <v>8522.92</v>
      </c>
      <c r="G74" s="10">
        <v>123946.7</v>
      </c>
      <c r="H74" s="10">
        <v>0</v>
      </c>
      <c r="I74" s="10">
        <v>198097.79</v>
      </c>
      <c r="J74" s="10">
        <v>1349121.01</v>
      </c>
    </row>
    <row r="75" spans="1:10" s="2" customFormat="1" ht="20.149999999999999" customHeight="1" x14ac:dyDescent="0.25">
      <c r="A75" s="11" t="s">
        <v>49</v>
      </c>
      <c r="B75" s="12" t="s">
        <v>50</v>
      </c>
      <c r="C75" s="13">
        <v>7499385.0099999998</v>
      </c>
      <c r="D75" s="13">
        <v>9991882.4399999995</v>
      </c>
      <c r="E75" s="13">
        <v>940641.75</v>
      </c>
      <c r="F75" s="13">
        <v>417759.68</v>
      </c>
      <c r="G75" s="13">
        <v>219948.09</v>
      </c>
      <c r="H75" s="13">
        <v>736409057.25</v>
      </c>
      <c r="I75" s="13">
        <v>224802800.78999999</v>
      </c>
      <c r="J75" s="13">
        <v>696912366.75999999</v>
      </c>
    </row>
    <row r="76" spans="1:10" x14ac:dyDescent="0.25">
      <c r="A76" s="5"/>
      <c r="B76" s="6" t="s">
        <v>83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4711200.92</v>
      </c>
    </row>
    <row r="77" spans="1:10" s="2" customFormat="1" ht="20.149999999999999" customHeight="1" x14ac:dyDescent="0.25">
      <c r="A77" s="11" t="s">
        <v>58</v>
      </c>
      <c r="B77" s="12" t="s">
        <v>59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4711200.92</v>
      </c>
    </row>
    <row r="78" spans="1:10" s="2" customFormat="1" ht="30" customHeight="1" x14ac:dyDescent="0.25">
      <c r="A78" s="15"/>
      <c r="B78" s="12" t="s">
        <v>84</v>
      </c>
      <c r="C78" s="13">
        <v>546370135.85000002</v>
      </c>
      <c r="D78" s="13">
        <v>1005528826.3099999</v>
      </c>
      <c r="E78" s="13">
        <v>79594848.989999995</v>
      </c>
      <c r="F78" s="13">
        <v>39235027.340000004</v>
      </c>
      <c r="G78" s="13">
        <v>6394913951.71</v>
      </c>
      <c r="H78" s="13">
        <v>736409057.25</v>
      </c>
      <c r="I78" s="13">
        <v>8271375974.0200005</v>
      </c>
      <c r="J78" s="13">
        <v>7931594070.5699997</v>
      </c>
    </row>
  </sheetData>
  <mergeCells count="1">
    <mergeCell ref="A50:J50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49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autoPageBreaks="0"/>
  </sheetPr>
  <dimension ref="A1:L80"/>
  <sheetViews>
    <sheetView topLeftCell="A25" workbookViewId="0">
      <selection activeCell="A51" sqref="A51:J51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2" width="14.7265625" style="1" customWidth="1"/>
    <col min="13" max="16384" width="11.453125" style="1"/>
  </cols>
  <sheetData>
    <row r="1" spans="1:10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10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10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10" s="24" customFormat="1" ht="11.15" customHeight="1" x14ac:dyDescent="0.25">
      <c r="A4" s="25" t="s">
        <v>127</v>
      </c>
      <c r="B4" s="23"/>
      <c r="C4" s="23"/>
      <c r="D4" s="23"/>
      <c r="E4" s="23"/>
      <c r="F4" s="23"/>
    </row>
    <row r="5" spans="1:10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10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10" s="24" customFormat="1" ht="10.5" customHeight="1" x14ac:dyDescent="0.25">
      <c r="A7" s="27"/>
      <c r="B7" s="23"/>
      <c r="C7" s="23"/>
      <c r="D7" s="23"/>
      <c r="E7" s="23"/>
      <c r="F7" s="23"/>
    </row>
    <row r="8" spans="1:10" ht="20.149999999999999" customHeight="1" x14ac:dyDescent="0.25">
      <c r="A8" s="164"/>
      <c r="B8" s="167" t="s">
        <v>0</v>
      </c>
      <c r="C8" s="168" t="s">
        <v>1</v>
      </c>
      <c r="D8" s="168" t="s">
        <v>2</v>
      </c>
      <c r="E8" s="168" t="s">
        <v>3</v>
      </c>
      <c r="F8" s="168" t="s">
        <v>4</v>
      </c>
      <c r="G8" s="168" t="s">
        <v>5</v>
      </c>
      <c r="H8" s="168" t="s">
        <v>6</v>
      </c>
      <c r="I8" s="168">
        <v>2006</v>
      </c>
      <c r="J8" s="168">
        <v>2005</v>
      </c>
    </row>
    <row r="9" spans="1:10" x14ac:dyDescent="0.25">
      <c r="A9" s="5"/>
      <c r="B9" s="6" t="s">
        <v>7</v>
      </c>
      <c r="C9" s="7">
        <v>310913.56</v>
      </c>
      <c r="D9" s="7">
        <v>3148230.99</v>
      </c>
      <c r="E9" s="7">
        <v>434246.64</v>
      </c>
      <c r="F9" s="7">
        <v>0</v>
      </c>
      <c r="G9" s="7">
        <v>0</v>
      </c>
      <c r="H9" s="7">
        <v>0</v>
      </c>
      <c r="I9" s="7">
        <v>3893391.19</v>
      </c>
      <c r="J9" s="7">
        <v>3893391.19</v>
      </c>
    </row>
    <row r="10" spans="1:10" x14ac:dyDescent="0.25">
      <c r="A10" s="5"/>
      <c r="B10" s="6" t="s">
        <v>8</v>
      </c>
      <c r="C10" s="7">
        <v>56323366.009999998</v>
      </c>
      <c r="D10" s="7">
        <v>213801947.22</v>
      </c>
      <c r="E10" s="7">
        <v>25217715.129999999</v>
      </c>
      <c r="F10" s="7">
        <v>1534989.72</v>
      </c>
      <c r="G10" s="7">
        <v>0</v>
      </c>
      <c r="H10" s="7">
        <v>0</v>
      </c>
      <c r="I10" s="7">
        <v>296878018.08000004</v>
      </c>
      <c r="J10" s="7">
        <v>293419468.15000004</v>
      </c>
    </row>
    <row r="11" spans="1:10" x14ac:dyDescent="0.25">
      <c r="A11" s="5"/>
      <c r="B11" s="6" t="s">
        <v>9</v>
      </c>
      <c r="C11" s="7">
        <v>495568.65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495568.65</v>
      </c>
      <c r="J11" s="7">
        <v>140104.35</v>
      </c>
    </row>
    <row r="12" spans="1:10" x14ac:dyDescent="0.25">
      <c r="A12" s="5"/>
      <c r="B12" s="6" t="s">
        <v>10</v>
      </c>
      <c r="C12" s="7">
        <v>11188252.57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11188252.57</v>
      </c>
      <c r="J12" s="7">
        <v>6759209.7199999997</v>
      </c>
    </row>
    <row r="13" spans="1:10" x14ac:dyDescent="0.25">
      <c r="A13" s="5"/>
      <c r="B13" s="6" t="s">
        <v>11</v>
      </c>
      <c r="C13" s="7">
        <v>-17879119.57</v>
      </c>
      <c r="D13" s="7">
        <v>-67302963.180000007</v>
      </c>
      <c r="E13" s="7">
        <v>-10467432.470000001</v>
      </c>
      <c r="F13" s="7">
        <v>-450984.13</v>
      </c>
      <c r="G13" s="7">
        <v>0</v>
      </c>
      <c r="H13" s="7">
        <v>0</v>
      </c>
      <c r="I13" s="7">
        <v>-96100499.349999994</v>
      </c>
      <c r="J13" s="7">
        <v>-90130729.050000012</v>
      </c>
    </row>
    <row r="14" spans="1:10" x14ac:dyDescent="0.25">
      <c r="A14" s="5"/>
      <c r="B14" s="6" t="s">
        <v>12</v>
      </c>
      <c r="C14" s="7">
        <v>-129948.65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-129948.65</v>
      </c>
      <c r="J14" s="7">
        <v>-50304.35</v>
      </c>
    </row>
    <row r="15" spans="1:10" ht="20.149999999999999" customHeight="1" x14ac:dyDescent="0.25">
      <c r="A15" s="8" t="s">
        <v>13</v>
      </c>
      <c r="B15" s="9" t="s">
        <v>14</v>
      </c>
      <c r="C15" s="10">
        <v>50309032.569999993</v>
      </c>
      <c r="D15" s="10">
        <v>149647215.03</v>
      </c>
      <c r="E15" s="10">
        <v>15184529.299999999</v>
      </c>
      <c r="F15" s="10">
        <v>1084005.5900000001</v>
      </c>
      <c r="G15" s="10">
        <v>0</v>
      </c>
      <c r="H15" s="10">
        <v>0</v>
      </c>
      <c r="I15" s="10">
        <v>216224782.49000001</v>
      </c>
      <c r="J15" s="10">
        <v>214031140.01000002</v>
      </c>
    </row>
    <row r="16" spans="1:10" ht="20.149999999999999" customHeight="1" x14ac:dyDescent="0.25">
      <c r="A16" s="8" t="s">
        <v>15</v>
      </c>
      <c r="B16" s="9" t="s">
        <v>16</v>
      </c>
      <c r="C16" s="10">
        <v>25779.73</v>
      </c>
      <c r="D16" s="10">
        <v>605714712.78999996</v>
      </c>
      <c r="E16" s="10">
        <v>0</v>
      </c>
      <c r="F16" s="10">
        <v>0</v>
      </c>
      <c r="G16" s="10">
        <v>0</v>
      </c>
      <c r="H16" s="10">
        <v>0</v>
      </c>
      <c r="I16" s="10">
        <v>605740492.51999998</v>
      </c>
      <c r="J16" s="10">
        <v>642698031.60000002</v>
      </c>
    </row>
    <row r="17" spans="1:10" ht="20.149999999999999" customHeight="1" x14ac:dyDescent="0.25">
      <c r="A17" s="11" t="s">
        <v>17</v>
      </c>
      <c r="B17" s="12" t="s">
        <v>18</v>
      </c>
      <c r="C17" s="13">
        <v>50334812.29999999</v>
      </c>
      <c r="D17" s="13">
        <v>755361927.81999993</v>
      </c>
      <c r="E17" s="13">
        <v>15184529.299999999</v>
      </c>
      <c r="F17" s="13">
        <v>1084005.5900000001</v>
      </c>
      <c r="G17" s="13">
        <v>0</v>
      </c>
      <c r="H17" s="13">
        <v>0</v>
      </c>
      <c r="I17" s="13">
        <v>821965275.00999987</v>
      </c>
      <c r="J17" s="13">
        <v>856729171.61000013</v>
      </c>
    </row>
    <row r="18" spans="1:10" x14ac:dyDescent="0.25">
      <c r="A18" s="5"/>
      <c r="B18" s="6" t="s">
        <v>19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x14ac:dyDescent="0.25">
      <c r="A19" s="5"/>
      <c r="B19" s="6" t="s">
        <v>20</v>
      </c>
      <c r="C19" s="7">
        <v>177619.65</v>
      </c>
      <c r="D19" s="7">
        <v>237961.92</v>
      </c>
      <c r="E19" s="7">
        <v>52462.01</v>
      </c>
      <c r="F19" s="7">
        <v>0</v>
      </c>
      <c r="G19" s="7">
        <v>0</v>
      </c>
      <c r="H19" s="7">
        <v>0</v>
      </c>
      <c r="I19" s="7">
        <v>468043.58</v>
      </c>
      <c r="J19" s="7">
        <v>324107.94</v>
      </c>
    </row>
    <row r="20" spans="1:10" x14ac:dyDescent="0.25">
      <c r="A20" s="5"/>
      <c r="B20" s="6" t="s">
        <v>21</v>
      </c>
      <c r="C20" s="7">
        <v>4267758.93</v>
      </c>
      <c r="D20" s="7">
        <v>8371664.04</v>
      </c>
      <c r="E20" s="7">
        <v>105144.66</v>
      </c>
      <c r="F20" s="7">
        <v>1241.8699999999999</v>
      </c>
      <c r="G20" s="7">
        <v>393.15</v>
      </c>
      <c r="H20" s="7">
        <v>24558244.039999999</v>
      </c>
      <c r="I20" s="7">
        <v>37304446.689999998</v>
      </c>
      <c r="J20" s="7">
        <v>25330170.990000002</v>
      </c>
    </row>
    <row r="21" spans="1:10" ht="20.149999999999999" customHeight="1" x14ac:dyDescent="0.25">
      <c r="A21" s="8" t="s">
        <v>13</v>
      </c>
      <c r="B21" s="9" t="s">
        <v>22</v>
      </c>
      <c r="C21" s="10">
        <v>4445378.58</v>
      </c>
      <c r="D21" s="10">
        <v>8609625.9600000009</v>
      </c>
      <c r="E21" s="10">
        <v>157606.67000000001</v>
      </c>
      <c r="F21" s="10">
        <v>1241.8699999999999</v>
      </c>
      <c r="G21" s="10">
        <v>393.15</v>
      </c>
      <c r="H21" s="10">
        <v>24558244.039999999</v>
      </c>
      <c r="I21" s="14">
        <v>37772490.269999996</v>
      </c>
      <c r="J21" s="14">
        <v>25654278.93</v>
      </c>
    </row>
    <row r="22" spans="1:10" ht="20.149999999999999" customHeight="1" x14ac:dyDescent="0.25">
      <c r="A22" s="8" t="s">
        <v>15</v>
      </c>
      <c r="B22" s="9" t="s">
        <v>26</v>
      </c>
      <c r="C22" s="10">
        <v>202199739.34999999</v>
      </c>
      <c r="D22" s="10">
        <v>69508366.5</v>
      </c>
      <c r="E22" s="10">
        <v>27888603.079999998</v>
      </c>
      <c r="F22" s="10">
        <v>15861188</v>
      </c>
      <c r="G22" s="10">
        <v>173440702.34999999</v>
      </c>
      <c r="H22" s="10">
        <v>0</v>
      </c>
      <c r="I22" s="14" t="s">
        <v>27</v>
      </c>
      <c r="J22" s="14" t="s">
        <v>27</v>
      </c>
    </row>
    <row r="23" spans="1:10" x14ac:dyDescent="0.25">
      <c r="A23" s="5"/>
      <c r="B23" s="6" t="s">
        <v>28</v>
      </c>
      <c r="C23" s="7">
        <v>0</v>
      </c>
      <c r="D23" s="7">
        <v>383475.14</v>
      </c>
      <c r="E23" s="7">
        <v>0</v>
      </c>
      <c r="F23" s="7">
        <v>0</v>
      </c>
      <c r="G23" s="7">
        <v>0</v>
      </c>
      <c r="H23" s="7">
        <v>0</v>
      </c>
      <c r="I23" s="7">
        <v>383475.14</v>
      </c>
      <c r="J23" s="7">
        <v>572826.97</v>
      </c>
    </row>
    <row r="24" spans="1:10" x14ac:dyDescent="0.25">
      <c r="A24" s="5"/>
      <c r="B24" s="6" t="s">
        <v>29</v>
      </c>
      <c r="C24" s="7">
        <v>14317804.25</v>
      </c>
      <c r="D24" s="7">
        <v>10326849.98</v>
      </c>
      <c r="E24" s="7">
        <v>3248683.99</v>
      </c>
      <c r="F24" s="7">
        <v>625487.09</v>
      </c>
      <c r="G24" s="7">
        <v>0</v>
      </c>
      <c r="H24" s="7">
        <v>0</v>
      </c>
      <c r="I24" s="7">
        <v>28518825.309999999</v>
      </c>
      <c r="J24" s="7">
        <v>5770239.8899999997</v>
      </c>
    </row>
    <row r="25" spans="1:10" x14ac:dyDescent="0.25">
      <c r="A25" s="5"/>
      <c r="B25" s="6" t="s">
        <v>30</v>
      </c>
      <c r="C25" s="7">
        <v>91703.69</v>
      </c>
      <c r="D25" s="7">
        <v>20661.59</v>
      </c>
      <c r="E25" s="7">
        <v>0</v>
      </c>
      <c r="F25" s="7">
        <v>0</v>
      </c>
      <c r="G25" s="7">
        <v>0</v>
      </c>
      <c r="H25" s="7">
        <v>0</v>
      </c>
      <c r="I25" s="7">
        <v>112365.28</v>
      </c>
      <c r="J25" s="7">
        <v>6325607.2599999998</v>
      </c>
    </row>
    <row r="26" spans="1:10" x14ac:dyDescent="0.25">
      <c r="A26" s="5"/>
      <c r="B26" s="6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1:10" x14ac:dyDescent="0.25">
      <c r="A27" s="5"/>
      <c r="B27" s="6" t="s">
        <v>32</v>
      </c>
      <c r="C27" s="7">
        <v>0</v>
      </c>
      <c r="D27" s="7">
        <v>871.01</v>
      </c>
      <c r="E27" s="7">
        <v>0</v>
      </c>
      <c r="F27" s="7">
        <v>0</v>
      </c>
      <c r="G27" s="7">
        <v>0</v>
      </c>
      <c r="H27" s="7">
        <v>0</v>
      </c>
      <c r="I27" s="7">
        <v>871.01</v>
      </c>
      <c r="J27" s="7">
        <v>849.77</v>
      </c>
    </row>
    <row r="28" spans="1:10" x14ac:dyDescent="0.25">
      <c r="A28" s="5"/>
      <c r="B28" s="6" t="s">
        <v>33</v>
      </c>
      <c r="C28" s="7">
        <v>59722.62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59722.62</v>
      </c>
      <c r="J28" s="7">
        <v>67044.800000000003</v>
      </c>
    </row>
    <row r="29" spans="1:10" x14ac:dyDescent="0.25">
      <c r="A29" s="5"/>
      <c r="B29" s="6" t="s">
        <v>34</v>
      </c>
      <c r="C29" s="7">
        <v>4680018.1100000003</v>
      </c>
      <c r="D29" s="7">
        <v>0</v>
      </c>
      <c r="E29" s="7">
        <v>1095840.1399999999</v>
      </c>
      <c r="F29" s="7">
        <v>910438.69</v>
      </c>
      <c r="G29" s="7">
        <v>0</v>
      </c>
      <c r="H29" s="7">
        <v>0</v>
      </c>
      <c r="I29" s="7">
        <v>6686296.9399999995</v>
      </c>
      <c r="J29" s="7">
        <v>6440783.3100000005</v>
      </c>
    </row>
    <row r="30" spans="1:10" ht="20.149999999999999" customHeight="1" x14ac:dyDescent="0.25">
      <c r="A30" s="8" t="s">
        <v>24</v>
      </c>
      <c r="B30" s="9" t="s">
        <v>36</v>
      </c>
      <c r="C30" s="10">
        <v>19149248.669999998</v>
      </c>
      <c r="D30" s="10">
        <v>10731857.720000001</v>
      </c>
      <c r="E30" s="10">
        <v>4344524.13</v>
      </c>
      <c r="F30" s="10">
        <v>1535925.78</v>
      </c>
      <c r="G30" s="10">
        <v>0</v>
      </c>
      <c r="H30" s="10">
        <v>0</v>
      </c>
      <c r="I30" s="10">
        <v>35761556.300000004</v>
      </c>
      <c r="J30" s="10">
        <v>19177351.999999996</v>
      </c>
    </row>
    <row r="31" spans="1:10" ht="20.149999999999999" customHeight="1" x14ac:dyDescent="0.25">
      <c r="A31" s="8" t="s">
        <v>25</v>
      </c>
      <c r="B31" s="9" t="s">
        <v>38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479959581.26999998</v>
      </c>
      <c r="I31" s="10">
        <v>479959581.26999998</v>
      </c>
      <c r="J31" s="10">
        <v>457324362.12</v>
      </c>
    </row>
    <row r="32" spans="1:10" ht="20.149999999999999" customHeight="1" x14ac:dyDescent="0.25">
      <c r="A32" s="8" t="s">
        <v>35</v>
      </c>
      <c r="B32" s="9" t="s">
        <v>40</v>
      </c>
      <c r="C32" s="10">
        <v>1568.96</v>
      </c>
      <c r="D32" s="10">
        <v>28691.52</v>
      </c>
      <c r="E32" s="10">
        <v>0</v>
      </c>
      <c r="F32" s="10">
        <v>0</v>
      </c>
      <c r="G32" s="10">
        <v>0</v>
      </c>
      <c r="H32" s="10">
        <v>0</v>
      </c>
      <c r="I32" s="10">
        <v>30260.48</v>
      </c>
      <c r="J32" s="10">
        <v>62191.72</v>
      </c>
    </row>
    <row r="33" spans="1:10" x14ac:dyDescent="0.25">
      <c r="A33" s="5"/>
      <c r="B33" s="6" t="s">
        <v>41</v>
      </c>
      <c r="C33" s="7">
        <v>998603.49</v>
      </c>
      <c r="D33" s="7">
        <v>370195.72</v>
      </c>
      <c r="E33" s="7">
        <v>185881.29</v>
      </c>
      <c r="F33" s="7">
        <v>100852.38</v>
      </c>
      <c r="G33" s="7">
        <v>0</v>
      </c>
      <c r="H33" s="7">
        <v>0</v>
      </c>
      <c r="I33" s="7">
        <v>1655532.88</v>
      </c>
      <c r="J33" s="7">
        <v>1605018.78</v>
      </c>
    </row>
    <row r="34" spans="1:10" x14ac:dyDescent="0.25">
      <c r="A34" s="5"/>
      <c r="B34" s="6" t="s">
        <v>42</v>
      </c>
      <c r="C34" s="7">
        <v>91117725.459999993</v>
      </c>
      <c r="D34" s="7">
        <v>59796677.829999998</v>
      </c>
      <c r="E34" s="7">
        <v>13456545.380000001</v>
      </c>
      <c r="F34" s="7">
        <v>6945434.5800000001</v>
      </c>
      <c r="G34" s="7">
        <v>0</v>
      </c>
      <c r="H34" s="7">
        <v>0</v>
      </c>
      <c r="I34" s="7">
        <v>171316383.25</v>
      </c>
      <c r="J34" s="7">
        <v>161744222.89999998</v>
      </c>
    </row>
    <row r="35" spans="1:10" x14ac:dyDescent="0.25">
      <c r="A35" s="5"/>
      <c r="B35" s="6" t="s">
        <v>43</v>
      </c>
      <c r="C35" s="7">
        <v>8742604</v>
      </c>
      <c r="D35" s="7">
        <v>6196233.75</v>
      </c>
      <c r="E35" s="7">
        <v>1359519.58</v>
      </c>
      <c r="F35" s="7">
        <v>694645.04</v>
      </c>
      <c r="G35" s="7">
        <v>2853998.77</v>
      </c>
      <c r="H35" s="7">
        <v>0</v>
      </c>
      <c r="I35" s="7">
        <v>19847001.140000001</v>
      </c>
      <c r="J35" s="7">
        <v>14563529.619999999</v>
      </c>
    </row>
    <row r="36" spans="1:10" x14ac:dyDescent="0.25">
      <c r="A36" s="5"/>
      <c r="B36" s="6" t="s">
        <v>44</v>
      </c>
      <c r="C36" s="7">
        <v>0</v>
      </c>
      <c r="D36" s="7">
        <v>0</v>
      </c>
      <c r="E36" s="7">
        <v>0</v>
      </c>
      <c r="F36" s="7">
        <v>28897.53</v>
      </c>
      <c r="G36" s="7">
        <v>0</v>
      </c>
      <c r="H36" s="7">
        <v>178971092.21000001</v>
      </c>
      <c r="I36" s="7">
        <v>178999989.74000001</v>
      </c>
      <c r="J36" s="7">
        <v>166608202.25</v>
      </c>
    </row>
    <row r="37" spans="1:10" x14ac:dyDescent="0.25">
      <c r="A37" s="5"/>
      <c r="B37" s="6" t="s">
        <v>45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</row>
    <row r="38" spans="1:10" x14ac:dyDescent="0.25">
      <c r="A38" s="5"/>
      <c r="B38" s="6" t="s">
        <v>46</v>
      </c>
      <c r="C38" s="7">
        <v>380.05</v>
      </c>
      <c r="D38" s="7">
        <v>4500000</v>
      </c>
      <c r="E38" s="7">
        <v>349.42</v>
      </c>
      <c r="F38" s="7">
        <v>33.64</v>
      </c>
      <c r="G38" s="7">
        <v>100</v>
      </c>
      <c r="H38" s="7">
        <v>0</v>
      </c>
      <c r="I38" s="7">
        <v>4500863.1100000003</v>
      </c>
      <c r="J38" s="7">
        <v>4501685.42</v>
      </c>
    </row>
    <row r="39" spans="1:10" ht="20.149999999999999" customHeight="1" x14ac:dyDescent="0.25">
      <c r="A39" s="8" t="s">
        <v>37</v>
      </c>
      <c r="B39" s="9" t="s">
        <v>48</v>
      </c>
      <c r="C39" s="10">
        <v>100859312.99999999</v>
      </c>
      <c r="D39" s="10">
        <v>70863107.299999997</v>
      </c>
      <c r="E39" s="10">
        <v>15002295.67</v>
      </c>
      <c r="F39" s="10">
        <v>7769863.1699999999</v>
      </c>
      <c r="G39" s="10">
        <v>2854098.77</v>
      </c>
      <c r="H39" s="10">
        <v>178971092.21000001</v>
      </c>
      <c r="I39" s="10">
        <v>376319770.12</v>
      </c>
      <c r="J39" s="10">
        <v>349022658.97000003</v>
      </c>
    </row>
    <row r="40" spans="1:10" ht="20.149999999999999" customHeight="1" x14ac:dyDescent="0.25">
      <c r="A40" s="11" t="s">
        <v>49</v>
      </c>
      <c r="B40" s="12" t="s">
        <v>50</v>
      </c>
      <c r="C40" s="13">
        <v>326655248.55999994</v>
      </c>
      <c r="D40" s="13">
        <v>159741649.00000003</v>
      </c>
      <c r="E40" s="13">
        <v>47393029.549999997</v>
      </c>
      <c r="F40" s="13">
        <v>25168218.82</v>
      </c>
      <c r="G40" s="13">
        <v>176295194.27000001</v>
      </c>
      <c r="H40" s="13">
        <v>683488917.51999998</v>
      </c>
      <c r="I40" s="13">
        <v>929843658.43999994</v>
      </c>
      <c r="J40" s="13">
        <v>1311904410.96</v>
      </c>
    </row>
    <row r="41" spans="1:10" x14ac:dyDescent="0.25">
      <c r="A41" s="5"/>
      <c r="B41" s="6" t="s">
        <v>51</v>
      </c>
      <c r="C41" s="7">
        <v>373575.54</v>
      </c>
      <c r="D41" s="7">
        <v>685425.6</v>
      </c>
      <c r="E41" s="7">
        <v>0</v>
      </c>
      <c r="F41" s="7">
        <v>0</v>
      </c>
      <c r="G41" s="7">
        <v>202832969.94</v>
      </c>
      <c r="H41" s="7">
        <v>0</v>
      </c>
      <c r="I41" s="7">
        <v>203891971.07999998</v>
      </c>
      <c r="J41" s="7">
        <v>244533590.92999998</v>
      </c>
    </row>
    <row r="42" spans="1:10" x14ac:dyDescent="0.25">
      <c r="A42" s="5"/>
      <c r="B42" s="6" t="s">
        <v>52</v>
      </c>
      <c r="C42" s="7">
        <v>0</v>
      </c>
      <c r="D42" s="7">
        <v>153868</v>
      </c>
      <c r="E42" s="7">
        <v>0</v>
      </c>
      <c r="F42" s="7">
        <v>0</v>
      </c>
      <c r="G42" s="7">
        <v>5046392.5999999996</v>
      </c>
      <c r="H42" s="7">
        <v>0</v>
      </c>
      <c r="I42" s="7">
        <v>5200260.5999999996</v>
      </c>
      <c r="J42" s="7">
        <v>6580629.1799999997</v>
      </c>
    </row>
    <row r="43" spans="1:10" x14ac:dyDescent="0.25">
      <c r="A43" s="5"/>
      <c r="B43" s="6" t="s">
        <v>53</v>
      </c>
      <c r="C43" s="7">
        <v>657577.46</v>
      </c>
      <c r="D43" s="7">
        <v>24557211.27</v>
      </c>
      <c r="E43" s="7">
        <v>2402435.5699999998</v>
      </c>
      <c r="F43" s="7">
        <v>1052616.1100000001</v>
      </c>
      <c r="G43" s="7">
        <v>351677.16</v>
      </c>
      <c r="H43" s="7">
        <v>0</v>
      </c>
      <c r="I43" s="7">
        <v>29021517.57</v>
      </c>
      <c r="J43" s="7">
        <v>21376450.599999998</v>
      </c>
    </row>
    <row r="44" spans="1:10" x14ac:dyDescent="0.25">
      <c r="A44" s="5"/>
      <c r="B44" s="6" t="s">
        <v>54</v>
      </c>
      <c r="C44" s="7">
        <v>159500000</v>
      </c>
      <c r="D44" s="7">
        <v>148900000</v>
      </c>
      <c r="E44" s="7">
        <v>24600000</v>
      </c>
      <c r="F44" s="7">
        <v>13140000</v>
      </c>
      <c r="G44" s="7">
        <v>5102000000</v>
      </c>
      <c r="H44" s="7">
        <v>0</v>
      </c>
      <c r="I44" s="7">
        <v>5448140000</v>
      </c>
      <c r="J44" s="7">
        <v>4812825000</v>
      </c>
    </row>
    <row r="45" spans="1:10" x14ac:dyDescent="0.25">
      <c r="A45" s="5"/>
      <c r="B45" s="6" t="s">
        <v>55</v>
      </c>
      <c r="C45" s="7">
        <v>216189.31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216189.31</v>
      </c>
      <c r="J45" s="7">
        <v>171402.43</v>
      </c>
    </row>
    <row r="46" spans="1:10" x14ac:dyDescent="0.25">
      <c r="A46" s="5"/>
      <c r="B46" s="6" t="s">
        <v>56</v>
      </c>
      <c r="C46" s="7">
        <v>232436.9</v>
      </c>
      <c r="D46" s="7">
        <v>192210.85</v>
      </c>
      <c r="E46" s="7">
        <v>79812.81</v>
      </c>
      <c r="F46" s="7">
        <v>8688</v>
      </c>
      <c r="G46" s="7">
        <v>3838450.72</v>
      </c>
      <c r="H46" s="7">
        <v>0</v>
      </c>
      <c r="I46" s="7">
        <v>4351599.28</v>
      </c>
      <c r="J46" s="7">
        <v>0</v>
      </c>
    </row>
    <row r="47" spans="1:10" x14ac:dyDescent="0.25">
      <c r="A47" s="5"/>
      <c r="B47" s="6" t="s">
        <v>57</v>
      </c>
      <c r="C47" s="7">
        <v>0</v>
      </c>
      <c r="D47" s="7">
        <v>0</v>
      </c>
      <c r="E47" s="7">
        <v>65000</v>
      </c>
      <c r="F47" s="7">
        <v>0</v>
      </c>
      <c r="G47" s="7">
        <v>0</v>
      </c>
      <c r="H47" s="7">
        <v>0</v>
      </c>
      <c r="I47" s="7">
        <v>65000</v>
      </c>
      <c r="J47" s="7">
        <v>0</v>
      </c>
    </row>
    <row r="48" spans="1:10" ht="20.149999999999999" customHeight="1" x14ac:dyDescent="0.25">
      <c r="A48" s="11" t="s">
        <v>58</v>
      </c>
      <c r="B48" s="12" t="s">
        <v>59</v>
      </c>
      <c r="C48" s="13">
        <v>160979779.21000001</v>
      </c>
      <c r="D48" s="13">
        <v>174488715.72</v>
      </c>
      <c r="E48" s="13">
        <v>27147248.379999999</v>
      </c>
      <c r="F48" s="13">
        <v>14201304.109999999</v>
      </c>
      <c r="G48" s="13">
        <v>5314069490.4200001</v>
      </c>
      <c r="H48" s="13">
        <v>0</v>
      </c>
      <c r="I48" s="13">
        <v>5690886537.8400002</v>
      </c>
      <c r="J48" s="13">
        <v>5085487073.1400003</v>
      </c>
    </row>
    <row r="49" spans="1:11" ht="30" customHeight="1" x14ac:dyDescent="0.25">
      <c r="A49" s="29"/>
      <c r="B49" s="30" t="s">
        <v>60</v>
      </c>
      <c r="C49" s="31">
        <v>537969840.06999993</v>
      </c>
      <c r="D49" s="31">
        <v>1089592292.54</v>
      </c>
      <c r="E49" s="31">
        <v>89724807.229999989</v>
      </c>
      <c r="F49" s="31">
        <v>40453528.519999996</v>
      </c>
      <c r="G49" s="31">
        <v>5490364684.6900005</v>
      </c>
      <c r="H49" s="31">
        <v>683488917.51999998</v>
      </c>
      <c r="I49" s="31">
        <v>7442695471.29</v>
      </c>
      <c r="J49" s="31">
        <v>7254120655.710001</v>
      </c>
      <c r="K49" s="16"/>
    </row>
    <row r="50" spans="1:11" ht="20.149999999999999" customHeight="1" x14ac:dyDescent="0.25">
      <c r="A50" s="246"/>
      <c r="B50" s="246"/>
      <c r="C50" s="246"/>
      <c r="D50" s="246"/>
      <c r="E50" s="246"/>
      <c r="F50" s="246"/>
      <c r="G50" s="246"/>
      <c r="H50" s="246"/>
      <c r="I50" s="246"/>
      <c r="J50" s="246"/>
    </row>
    <row r="51" spans="1:11" ht="20.149999999999999" customHeight="1" x14ac:dyDescent="0.25">
      <c r="A51" s="164"/>
      <c r="B51" s="167" t="s">
        <v>61</v>
      </c>
      <c r="C51" s="168" t="s">
        <v>1</v>
      </c>
      <c r="D51" s="168" t="s">
        <v>2</v>
      </c>
      <c r="E51" s="168" t="s">
        <v>3</v>
      </c>
      <c r="F51" s="168" t="s">
        <v>4</v>
      </c>
      <c r="G51" s="168" t="s">
        <v>5</v>
      </c>
      <c r="H51" s="168" t="s">
        <v>6</v>
      </c>
      <c r="I51" s="168">
        <v>2006</v>
      </c>
      <c r="J51" s="168">
        <v>2005</v>
      </c>
    </row>
    <row r="52" spans="1:11" x14ac:dyDescent="0.25">
      <c r="A52" s="5"/>
      <c r="B52" s="6" t="s">
        <v>62</v>
      </c>
      <c r="C52" s="7">
        <v>168124667.25</v>
      </c>
      <c r="D52" s="7">
        <v>108646768.13</v>
      </c>
      <c r="E52" s="7">
        <v>25251510.940000001</v>
      </c>
      <c r="F52" s="7">
        <v>13377232.800000001</v>
      </c>
      <c r="G52" s="7">
        <v>0</v>
      </c>
      <c r="H52" s="7">
        <v>0</v>
      </c>
      <c r="I52" s="7">
        <v>315400179.12</v>
      </c>
      <c r="J52" s="7">
        <v>315400179.12</v>
      </c>
    </row>
    <row r="53" spans="1:11" x14ac:dyDescent="0.25">
      <c r="A53" s="5"/>
      <c r="B53" s="6" t="s">
        <v>63</v>
      </c>
      <c r="C53" s="7">
        <v>362498771.61000001</v>
      </c>
      <c r="D53" s="7">
        <v>972455218.23000002</v>
      </c>
      <c r="E53" s="7">
        <v>63614835.899999999</v>
      </c>
      <c r="F53" s="7">
        <v>25688008.07</v>
      </c>
      <c r="G53" s="7">
        <v>0</v>
      </c>
      <c r="H53" s="7">
        <v>0</v>
      </c>
      <c r="I53" s="7">
        <v>1424256833.8100002</v>
      </c>
      <c r="J53" s="7">
        <v>1485673702.1100001</v>
      </c>
    </row>
    <row r="54" spans="1:11" x14ac:dyDescent="0.25">
      <c r="A54" s="5"/>
      <c r="B54" s="6" t="s">
        <v>64</v>
      </c>
      <c r="C54" s="7">
        <v>0</v>
      </c>
      <c r="D54" s="7">
        <v>0</v>
      </c>
      <c r="E54" s="7">
        <v>0</v>
      </c>
      <c r="F54" s="7">
        <v>0</v>
      </c>
      <c r="G54" s="7">
        <v>5490205334.1599998</v>
      </c>
      <c r="H54" s="7">
        <v>0</v>
      </c>
      <c r="I54" s="7">
        <v>5490205334.1599998</v>
      </c>
      <c r="J54" s="7">
        <v>4793417544.5700006</v>
      </c>
    </row>
    <row r="55" spans="1:11" s="2" customFormat="1" ht="20.149999999999999" customHeight="1" x14ac:dyDescent="0.25">
      <c r="A55" s="8" t="s">
        <v>13</v>
      </c>
      <c r="B55" s="9" t="s">
        <v>65</v>
      </c>
      <c r="C55" s="10">
        <v>530623438.86000001</v>
      </c>
      <c r="D55" s="10">
        <v>1081101986.3600001</v>
      </c>
      <c r="E55" s="10">
        <v>88866346.840000004</v>
      </c>
      <c r="F55" s="10">
        <v>39065240.870000005</v>
      </c>
      <c r="G55" s="10">
        <v>5490205334.1599998</v>
      </c>
      <c r="H55" s="10">
        <v>0</v>
      </c>
      <c r="I55" s="10">
        <v>7229862347.0900002</v>
      </c>
      <c r="J55" s="10">
        <v>6594491425.8000011</v>
      </c>
    </row>
    <row r="56" spans="1:11" s="2" customFormat="1" ht="20.149999999999999" customHeight="1" x14ac:dyDescent="0.25">
      <c r="A56" s="8" t="s">
        <v>15</v>
      </c>
      <c r="B56" s="9" t="s">
        <v>66</v>
      </c>
      <c r="C56" s="10">
        <v>108155.8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108155.8</v>
      </c>
      <c r="J56" s="10">
        <v>108155.8</v>
      </c>
    </row>
    <row r="57" spans="1:11" s="2" customFormat="1" ht="20.149999999999999" customHeight="1" x14ac:dyDescent="0.25">
      <c r="A57" s="8" t="s">
        <v>24</v>
      </c>
      <c r="B57" s="9" t="s">
        <v>67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</row>
    <row r="58" spans="1:11" ht="20.149999999999999" customHeight="1" x14ac:dyDescent="0.25">
      <c r="A58" s="11" t="s">
        <v>17</v>
      </c>
      <c r="B58" s="12" t="s">
        <v>68</v>
      </c>
      <c r="C58" s="13">
        <v>530731594.66000003</v>
      </c>
      <c r="D58" s="13">
        <v>1081101986.3600001</v>
      </c>
      <c r="E58" s="13">
        <v>88866346.840000004</v>
      </c>
      <c r="F58" s="13">
        <v>39065240.870000005</v>
      </c>
      <c r="G58" s="13">
        <v>5490205334.1599998</v>
      </c>
      <c r="H58" s="13">
        <v>0</v>
      </c>
      <c r="I58" s="13">
        <v>7229970502.8899994</v>
      </c>
      <c r="J58" s="13">
        <v>6594599581.6000004</v>
      </c>
    </row>
    <row r="59" spans="1:11" x14ac:dyDescent="0.25">
      <c r="A59" s="5"/>
      <c r="B59" s="6" t="s">
        <v>19</v>
      </c>
      <c r="C59" s="7">
        <v>100555.05</v>
      </c>
      <c r="D59" s="7">
        <v>156110.51</v>
      </c>
      <c r="E59" s="7">
        <v>8558.92</v>
      </c>
      <c r="F59" s="7">
        <v>2823.3</v>
      </c>
      <c r="G59" s="7">
        <v>159350.53</v>
      </c>
      <c r="H59" s="7">
        <v>0</v>
      </c>
      <c r="I59" s="7">
        <v>427398.31</v>
      </c>
      <c r="J59" s="7">
        <v>358234.77</v>
      </c>
    </row>
    <row r="60" spans="1:11" x14ac:dyDescent="0.25">
      <c r="A60" s="5"/>
      <c r="B60" s="6" t="s">
        <v>69</v>
      </c>
      <c r="C60" s="7">
        <v>624664.67000000004</v>
      </c>
      <c r="D60" s="7">
        <v>187614.07999999999</v>
      </c>
      <c r="E60" s="7">
        <v>242053.71</v>
      </c>
      <c r="F60" s="7">
        <v>4556</v>
      </c>
      <c r="G60" s="7">
        <v>0</v>
      </c>
      <c r="H60" s="7">
        <v>0</v>
      </c>
      <c r="I60" s="7">
        <v>1058888.46</v>
      </c>
      <c r="J60" s="7">
        <v>907645.55</v>
      </c>
    </row>
    <row r="61" spans="1:11" x14ac:dyDescent="0.25">
      <c r="A61" s="5"/>
      <c r="B61" s="6" t="s">
        <v>70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</row>
    <row r="62" spans="1:11" x14ac:dyDescent="0.25">
      <c r="A62" s="5"/>
      <c r="B62" s="6" t="s">
        <v>71</v>
      </c>
      <c r="C62" s="7">
        <v>807191.98</v>
      </c>
      <c r="D62" s="7">
        <v>4299581.18</v>
      </c>
      <c r="E62" s="7">
        <v>54097.61</v>
      </c>
      <c r="F62" s="7">
        <v>0</v>
      </c>
      <c r="G62" s="7">
        <v>0</v>
      </c>
      <c r="H62" s="7">
        <v>0</v>
      </c>
      <c r="I62" s="7">
        <v>5160870.7699999996</v>
      </c>
      <c r="J62" s="7">
        <v>8526850.7400000002</v>
      </c>
    </row>
    <row r="63" spans="1:11" x14ac:dyDescent="0.25">
      <c r="A63" s="5"/>
      <c r="B63" s="6" t="s">
        <v>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</row>
    <row r="64" spans="1:11" ht="20.149999999999999" customHeight="1" x14ac:dyDescent="0.25">
      <c r="A64" s="8" t="s">
        <v>13</v>
      </c>
      <c r="B64" s="9" t="s">
        <v>73</v>
      </c>
      <c r="C64" s="10">
        <v>1532411.7</v>
      </c>
      <c r="D64" s="10">
        <v>4643305.7699999996</v>
      </c>
      <c r="E64" s="10">
        <v>304710.24</v>
      </c>
      <c r="F64" s="10">
        <v>7379.3</v>
      </c>
      <c r="G64" s="10">
        <v>159350.53</v>
      </c>
      <c r="H64" s="10">
        <v>41.98</v>
      </c>
      <c r="I64" s="10">
        <v>6647199.5200000005</v>
      </c>
      <c r="J64" s="10">
        <v>9792731.0599999987</v>
      </c>
    </row>
    <row r="65" spans="1:12" ht="20.149999999999999" customHeight="1" x14ac:dyDescent="0.25">
      <c r="A65" s="8" t="s">
        <v>15</v>
      </c>
      <c r="B65" s="9" t="s">
        <v>74</v>
      </c>
      <c r="C65" s="10">
        <v>5147186.2300000004</v>
      </c>
      <c r="D65" s="10">
        <v>3728836.93</v>
      </c>
      <c r="E65" s="10">
        <v>550310.68999999994</v>
      </c>
      <c r="F65" s="10">
        <v>373802.8</v>
      </c>
      <c r="G65" s="10">
        <v>0</v>
      </c>
      <c r="H65" s="10">
        <v>0</v>
      </c>
      <c r="I65" s="10">
        <v>9800136.6500000004</v>
      </c>
      <c r="J65" s="10">
        <v>6535821.1600000001</v>
      </c>
    </row>
    <row r="66" spans="1:12" ht="20.149999999999999" customHeight="1" x14ac:dyDescent="0.25">
      <c r="A66" s="8" t="s">
        <v>24</v>
      </c>
      <c r="B66" s="9" t="s">
        <v>36</v>
      </c>
      <c r="C66" s="10">
        <v>336217.64</v>
      </c>
      <c r="D66" s="10">
        <v>2017.32</v>
      </c>
      <c r="E66" s="10">
        <v>0</v>
      </c>
      <c r="F66" s="10">
        <v>0</v>
      </c>
      <c r="G66" s="10">
        <v>0</v>
      </c>
      <c r="H66" s="10">
        <v>0</v>
      </c>
      <c r="I66" s="10">
        <v>338234.96</v>
      </c>
      <c r="J66" s="10">
        <v>241239.29</v>
      </c>
    </row>
    <row r="67" spans="1:12" x14ac:dyDescent="0.25">
      <c r="A67" s="5"/>
      <c r="B67" s="6" t="s">
        <v>75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499806582.41000003</v>
      </c>
      <c r="I67" s="7">
        <v>10907983.130000055</v>
      </c>
      <c r="J67" s="7">
        <v>11224324.520000041</v>
      </c>
    </row>
    <row r="68" spans="1:12" x14ac:dyDescent="0.25">
      <c r="A68" s="5"/>
      <c r="B68" s="6" t="s">
        <v>76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178971092.21000001</v>
      </c>
      <c r="I68" s="7">
        <v>178971092.21000001</v>
      </c>
      <c r="J68" s="7">
        <v>166591092.25</v>
      </c>
    </row>
    <row r="69" spans="1:12" s="2" customFormat="1" ht="20.149999999999999" customHeight="1" x14ac:dyDescent="0.25">
      <c r="A69" s="8" t="s">
        <v>25</v>
      </c>
      <c r="B69" s="9" t="s">
        <v>77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678777674.62</v>
      </c>
      <c r="I69" s="10">
        <v>189879075.34000006</v>
      </c>
      <c r="J69" s="10">
        <v>638478983.99000001</v>
      </c>
    </row>
    <row r="70" spans="1:12" x14ac:dyDescent="0.25">
      <c r="A70" s="5"/>
      <c r="B70" s="6" t="s">
        <v>78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</row>
    <row r="71" spans="1:12" x14ac:dyDescent="0.25">
      <c r="A71" s="5"/>
      <c r="B71" s="6" t="s">
        <v>79</v>
      </c>
      <c r="C71" s="7">
        <v>53483.67</v>
      </c>
      <c r="D71" s="7">
        <v>48854.41</v>
      </c>
      <c r="E71" s="7">
        <v>2736.69</v>
      </c>
      <c r="F71" s="7">
        <v>3000</v>
      </c>
      <c r="G71" s="7">
        <v>0</v>
      </c>
      <c r="H71" s="7">
        <v>0</v>
      </c>
      <c r="I71" s="7">
        <v>108074.77</v>
      </c>
      <c r="J71" s="7">
        <v>62371.64</v>
      </c>
    </row>
    <row r="72" spans="1:12" x14ac:dyDescent="0.25">
      <c r="A72" s="5"/>
      <c r="B72" s="6" t="s">
        <v>80</v>
      </c>
      <c r="C72" s="7">
        <v>0</v>
      </c>
      <c r="D72" s="7">
        <v>23824.1</v>
      </c>
      <c r="E72" s="7">
        <v>702.77</v>
      </c>
      <c r="F72" s="7">
        <v>3900</v>
      </c>
      <c r="G72" s="7">
        <v>0</v>
      </c>
      <c r="H72" s="7">
        <v>0</v>
      </c>
      <c r="I72" s="7">
        <v>28426.87</v>
      </c>
      <c r="J72" s="7">
        <v>40956</v>
      </c>
    </row>
    <row r="73" spans="1:12" x14ac:dyDescent="0.25">
      <c r="A73" s="5"/>
      <c r="B73" s="6" t="s">
        <v>81</v>
      </c>
      <c r="C73" s="7">
        <v>168946.17</v>
      </c>
      <c r="D73" s="7">
        <v>43467.65</v>
      </c>
      <c r="E73" s="7">
        <v>0</v>
      </c>
      <c r="F73" s="7">
        <v>1000205.55</v>
      </c>
      <c r="G73" s="7">
        <v>0</v>
      </c>
      <c r="H73" s="7">
        <v>0</v>
      </c>
      <c r="I73" s="7">
        <v>1212619.3700000001</v>
      </c>
      <c r="J73" s="7">
        <v>13231.03</v>
      </c>
    </row>
    <row r="74" spans="1:12" s="2" customFormat="1" ht="20.149999999999999" customHeight="1" x14ac:dyDescent="0.25">
      <c r="A74" s="8" t="s">
        <v>35</v>
      </c>
      <c r="B74" s="9" t="s">
        <v>82</v>
      </c>
      <c r="C74" s="10">
        <v>222429.84</v>
      </c>
      <c r="D74" s="10">
        <v>116146.16</v>
      </c>
      <c r="E74" s="10">
        <v>3439.46</v>
      </c>
      <c r="F74" s="10">
        <v>1007105.55</v>
      </c>
      <c r="G74" s="10">
        <v>0</v>
      </c>
      <c r="H74" s="10">
        <v>0</v>
      </c>
      <c r="I74" s="10">
        <v>1349121.01</v>
      </c>
      <c r="J74" s="10">
        <v>116558.67</v>
      </c>
    </row>
    <row r="75" spans="1:12" s="2" customFormat="1" ht="20.149999999999999" customHeight="1" x14ac:dyDescent="0.25">
      <c r="A75" s="11" t="s">
        <v>49</v>
      </c>
      <c r="B75" s="12" t="s">
        <v>50</v>
      </c>
      <c r="C75" s="13">
        <v>7238245.4100000001</v>
      </c>
      <c r="D75" s="13">
        <v>8490306.1799999997</v>
      </c>
      <c r="E75" s="13">
        <v>858460.39</v>
      </c>
      <c r="F75" s="13">
        <v>1388287.65</v>
      </c>
      <c r="G75" s="13">
        <v>159350.53</v>
      </c>
      <c r="H75" s="13">
        <v>678777716.60000002</v>
      </c>
      <c r="I75" s="13">
        <v>208013767.48000005</v>
      </c>
      <c r="J75" s="13">
        <v>655165334.17000008</v>
      </c>
    </row>
    <row r="76" spans="1:12" x14ac:dyDescent="0.25">
      <c r="A76" s="5"/>
      <c r="B76" s="6" t="s">
        <v>83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4711200.92</v>
      </c>
      <c r="I76" s="7">
        <v>4711200.92</v>
      </c>
      <c r="J76" s="7">
        <v>4355739.9400000004</v>
      </c>
    </row>
    <row r="77" spans="1:12" s="2" customFormat="1" ht="20.149999999999999" customHeight="1" x14ac:dyDescent="0.25">
      <c r="A77" s="11" t="s">
        <v>58</v>
      </c>
      <c r="B77" s="12" t="s">
        <v>59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4711200.92</v>
      </c>
      <c r="I77" s="13">
        <v>4711200.92</v>
      </c>
      <c r="J77" s="13">
        <v>4355739.9400000004</v>
      </c>
    </row>
    <row r="78" spans="1:12" s="2" customFormat="1" ht="30" customHeight="1" x14ac:dyDescent="0.25">
      <c r="A78" s="15"/>
      <c r="B78" s="12" t="s">
        <v>84</v>
      </c>
      <c r="C78" s="13">
        <v>537969840.07000005</v>
      </c>
      <c r="D78" s="13">
        <v>1089592292.5400002</v>
      </c>
      <c r="E78" s="13">
        <v>89724807.230000004</v>
      </c>
      <c r="F78" s="13">
        <v>40453528.520000003</v>
      </c>
      <c r="G78" s="13">
        <v>5490364684.6899996</v>
      </c>
      <c r="H78" s="13">
        <v>683488917.51999998</v>
      </c>
      <c r="I78" s="13">
        <v>7442695471.29</v>
      </c>
      <c r="J78" s="13">
        <v>7254120655.71</v>
      </c>
      <c r="L78" s="19"/>
    </row>
    <row r="80" spans="1:12" x14ac:dyDescent="0.25">
      <c r="I80" s="16"/>
    </row>
  </sheetData>
  <mergeCells count="1">
    <mergeCell ref="A50:J50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49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pageSetUpPr autoPageBreaks="0"/>
  </sheetPr>
  <dimension ref="A1:J76"/>
  <sheetViews>
    <sheetView topLeftCell="A25" workbookViewId="0">
      <selection activeCell="A50" sqref="A50:J50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6384" width="11.453125" style="1"/>
  </cols>
  <sheetData>
    <row r="1" spans="1:10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10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10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10" s="24" customFormat="1" ht="11.15" customHeight="1" x14ac:dyDescent="0.25">
      <c r="A4" s="25" t="s">
        <v>128</v>
      </c>
      <c r="B4" s="23"/>
      <c r="C4" s="23"/>
      <c r="D4" s="23"/>
      <c r="E4" s="23"/>
      <c r="F4" s="23"/>
    </row>
    <row r="5" spans="1:10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10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10" s="24" customFormat="1" ht="10.5" customHeight="1" x14ac:dyDescent="0.25">
      <c r="A7" s="27"/>
      <c r="B7" s="23"/>
      <c r="C7" s="23"/>
      <c r="D7" s="23"/>
      <c r="E7" s="23"/>
      <c r="F7" s="23"/>
    </row>
    <row r="8" spans="1:10" ht="20.149999999999999" customHeight="1" x14ac:dyDescent="0.25">
      <c r="A8" s="164"/>
      <c r="B8" s="167" t="s">
        <v>0</v>
      </c>
      <c r="C8" s="168" t="s">
        <v>1</v>
      </c>
      <c r="D8" s="168" t="s">
        <v>2</v>
      </c>
      <c r="E8" s="168" t="s">
        <v>3</v>
      </c>
      <c r="F8" s="168" t="s">
        <v>4</v>
      </c>
      <c r="G8" s="168" t="s">
        <v>5</v>
      </c>
      <c r="H8" s="168" t="s">
        <v>6</v>
      </c>
      <c r="I8" s="168">
        <v>2005</v>
      </c>
      <c r="J8" s="168">
        <v>2004</v>
      </c>
    </row>
    <row r="9" spans="1:10" x14ac:dyDescent="0.25">
      <c r="A9" s="5"/>
      <c r="B9" s="6" t="s">
        <v>7</v>
      </c>
      <c r="C9" s="7">
        <v>310913.56</v>
      </c>
      <c r="D9" s="7">
        <v>3148230.99</v>
      </c>
      <c r="E9" s="7">
        <v>434246.64</v>
      </c>
      <c r="F9" s="7">
        <v>0</v>
      </c>
      <c r="G9" s="7">
        <v>0</v>
      </c>
      <c r="H9" s="7">
        <v>0</v>
      </c>
      <c r="I9" s="7">
        <v>3893391.19</v>
      </c>
      <c r="J9" s="7">
        <v>3894619.27</v>
      </c>
    </row>
    <row r="10" spans="1:10" x14ac:dyDescent="0.25">
      <c r="A10" s="5"/>
      <c r="B10" s="6" t="s">
        <v>8</v>
      </c>
      <c r="C10" s="7">
        <v>55446331.079999998</v>
      </c>
      <c r="D10" s="7">
        <v>211494470.83000001</v>
      </c>
      <c r="E10" s="7">
        <v>24943676.52</v>
      </c>
      <c r="F10" s="7">
        <v>1534989.72</v>
      </c>
      <c r="G10" s="7">
        <v>0</v>
      </c>
      <c r="H10" s="7">
        <v>0</v>
      </c>
      <c r="I10" s="7">
        <v>293419468.15000004</v>
      </c>
      <c r="J10" s="7">
        <v>278363393.55000007</v>
      </c>
    </row>
    <row r="11" spans="1:10" x14ac:dyDescent="0.25">
      <c r="A11" s="5"/>
      <c r="B11" s="6" t="s">
        <v>9</v>
      </c>
      <c r="C11" s="7">
        <v>140104.35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140104.35</v>
      </c>
      <c r="J11" s="7">
        <v>40279.72</v>
      </c>
    </row>
    <row r="12" spans="1:10" x14ac:dyDescent="0.25">
      <c r="A12" s="5"/>
      <c r="B12" s="6" t="s">
        <v>10</v>
      </c>
      <c r="C12" s="7">
        <v>6759209.7199999997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6759209.7199999997</v>
      </c>
      <c r="J12" s="7">
        <v>9556763.2899999991</v>
      </c>
    </row>
    <row r="13" spans="1:10" x14ac:dyDescent="0.25">
      <c r="A13" s="5"/>
      <c r="B13" s="6" t="s">
        <v>11</v>
      </c>
      <c r="C13" s="7">
        <v>-16843944.640000001</v>
      </c>
      <c r="D13" s="7">
        <v>-62873016.130000003</v>
      </c>
      <c r="E13" s="7">
        <v>-9987214.7199999988</v>
      </c>
      <c r="F13" s="7">
        <v>-426553.56</v>
      </c>
      <c r="G13" s="7">
        <v>0</v>
      </c>
      <c r="H13" s="7">
        <v>0</v>
      </c>
      <c r="I13" s="7">
        <v>-90130729.050000012</v>
      </c>
      <c r="J13" s="7">
        <v>-84275913.299999997</v>
      </c>
    </row>
    <row r="14" spans="1:10" x14ac:dyDescent="0.25">
      <c r="A14" s="5"/>
      <c r="B14" s="6" t="s">
        <v>12</v>
      </c>
      <c r="C14" s="7">
        <v>-50304.35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-50304.35</v>
      </c>
      <c r="J14" s="7">
        <v>-40279.72</v>
      </c>
    </row>
    <row r="15" spans="1:10" ht="20.149999999999999" customHeight="1" x14ac:dyDescent="0.25">
      <c r="A15" s="8" t="s">
        <v>13</v>
      </c>
      <c r="B15" s="9" t="s">
        <v>14</v>
      </c>
      <c r="C15" s="10">
        <v>45762309.719999999</v>
      </c>
      <c r="D15" s="10">
        <v>151769685.69000003</v>
      </c>
      <c r="E15" s="10">
        <v>15390708.440000001</v>
      </c>
      <c r="F15" s="10">
        <v>1108436.1599999999</v>
      </c>
      <c r="G15" s="10">
        <v>0</v>
      </c>
      <c r="H15" s="10">
        <v>0</v>
      </c>
      <c r="I15" s="10">
        <v>214031140.01000002</v>
      </c>
      <c r="J15" s="10">
        <v>207538862.80999997</v>
      </c>
    </row>
    <row r="16" spans="1:10" ht="20.149999999999999" customHeight="1" x14ac:dyDescent="0.25">
      <c r="A16" s="8" t="s">
        <v>15</v>
      </c>
      <c r="B16" s="9" t="s">
        <v>16</v>
      </c>
      <c r="C16" s="10">
        <v>40938.089999999997</v>
      </c>
      <c r="D16" s="10">
        <v>642617838.36000001</v>
      </c>
      <c r="E16" s="10">
        <v>39255.15</v>
      </c>
      <c r="F16" s="10">
        <v>0</v>
      </c>
      <c r="G16" s="10">
        <v>0</v>
      </c>
      <c r="H16" s="10">
        <v>0</v>
      </c>
      <c r="I16" s="10">
        <v>642698031.60000002</v>
      </c>
      <c r="J16" s="10">
        <v>670887109.25</v>
      </c>
    </row>
    <row r="17" spans="1:10" ht="20.149999999999999" customHeight="1" x14ac:dyDescent="0.25">
      <c r="A17" s="11" t="s">
        <v>17</v>
      </c>
      <c r="B17" s="12" t="s">
        <v>18</v>
      </c>
      <c r="C17" s="13">
        <v>45803247.810000002</v>
      </c>
      <c r="D17" s="13">
        <v>794387524.05000007</v>
      </c>
      <c r="E17" s="13">
        <v>15429963.590000002</v>
      </c>
      <c r="F17" s="13">
        <v>1108436.1599999999</v>
      </c>
      <c r="G17" s="13">
        <v>0</v>
      </c>
      <c r="H17" s="13">
        <v>0</v>
      </c>
      <c r="I17" s="13">
        <v>856729171.61000013</v>
      </c>
      <c r="J17" s="13">
        <v>878425972.05999994</v>
      </c>
    </row>
    <row r="18" spans="1:10" x14ac:dyDescent="0.25">
      <c r="A18" s="5"/>
      <c r="B18" s="6" t="s">
        <v>19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</row>
    <row r="19" spans="1:10" x14ac:dyDescent="0.25">
      <c r="A19" s="5"/>
      <c r="B19" s="6" t="s">
        <v>20</v>
      </c>
      <c r="C19" s="7">
        <v>41380.019999999997</v>
      </c>
      <c r="D19" s="7">
        <v>252456.77</v>
      </c>
      <c r="E19" s="7">
        <v>30271.15</v>
      </c>
      <c r="F19" s="7">
        <v>0</v>
      </c>
      <c r="G19" s="7">
        <v>0</v>
      </c>
      <c r="H19" s="7">
        <v>0</v>
      </c>
      <c r="I19" s="7">
        <v>324107.94</v>
      </c>
      <c r="J19" s="7">
        <v>272318.15999999997</v>
      </c>
    </row>
    <row r="20" spans="1:10" x14ac:dyDescent="0.25">
      <c r="A20" s="5"/>
      <c r="B20" s="20" t="s">
        <v>86</v>
      </c>
      <c r="C20" s="7">
        <v>3816502.5</v>
      </c>
      <c r="D20" s="7">
        <v>6839436.7199999997</v>
      </c>
      <c r="E20" s="7">
        <v>109985.51</v>
      </c>
      <c r="F20" s="7">
        <v>621.64</v>
      </c>
      <c r="G20" s="7">
        <v>95</v>
      </c>
      <c r="H20" s="7">
        <v>14563529.619999999</v>
      </c>
      <c r="I20" s="7">
        <v>25330170.990000002</v>
      </c>
      <c r="J20" s="7">
        <v>22643771.949999999</v>
      </c>
    </row>
    <row r="21" spans="1:10" ht="20.149999999999999" customHeight="1" x14ac:dyDescent="0.25">
      <c r="A21" s="8" t="s">
        <v>13</v>
      </c>
      <c r="B21" s="9" t="s">
        <v>22</v>
      </c>
      <c r="C21" s="10">
        <v>3857882.52</v>
      </c>
      <c r="D21" s="10">
        <v>7091893.4899999993</v>
      </c>
      <c r="E21" s="10">
        <v>140256.66</v>
      </c>
      <c r="F21" s="10">
        <v>621.64</v>
      </c>
      <c r="G21" s="10">
        <v>95</v>
      </c>
      <c r="H21" s="10">
        <v>14563529.619999999</v>
      </c>
      <c r="I21" s="14">
        <v>25654278.93</v>
      </c>
      <c r="J21" s="14">
        <v>22916090.109999999</v>
      </c>
    </row>
    <row r="22" spans="1:10" ht="20.149999999999999" customHeight="1" x14ac:dyDescent="0.25">
      <c r="A22" s="8" t="s">
        <v>15</v>
      </c>
      <c r="B22" s="9" t="s">
        <v>26</v>
      </c>
      <c r="C22" s="10">
        <v>232639114</v>
      </c>
      <c r="D22" s="10">
        <v>155210460.46999997</v>
      </c>
      <c r="E22" s="10">
        <v>36409242.670000002</v>
      </c>
      <c r="F22" s="10">
        <v>18299147.82</v>
      </c>
      <c r="G22" s="10">
        <v>18105602.259999998</v>
      </c>
      <c r="H22" s="10">
        <v>0</v>
      </c>
      <c r="I22" s="14" t="s">
        <v>27</v>
      </c>
      <c r="J22" s="14" t="s">
        <v>27</v>
      </c>
    </row>
    <row r="23" spans="1:10" x14ac:dyDescent="0.25">
      <c r="A23" s="5"/>
      <c r="B23" s="6" t="s">
        <v>28</v>
      </c>
      <c r="C23" s="7">
        <v>0</v>
      </c>
      <c r="D23" s="7">
        <v>572826.97</v>
      </c>
      <c r="E23" s="7">
        <v>0</v>
      </c>
      <c r="F23" s="7">
        <v>0</v>
      </c>
      <c r="G23" s="7">
        <v>0</v>
      </c>
      <c r="H23" s="7">
        <v>0</v>
      </c>
      <c r="I23" s="7">
        <v>572826.97</v>
      </c>
      <c r="J23" s="7">
        <v>254969.19</v>
      </c>
    </row>
    <row r="24" spans="1:10" x14ac:dyDescent="0.25">
      <c r="A24" s="5"/>
      <c r="B24" s="6" t="s">
        <v>29</v>
      </c>
      <c r="C24" s="7">
        <v>3550006.42</v>
      </c>
      <c r="D24" s="7">
        <v>1661457.26</v>
      </c>
      <c r="E24" s="7">
        <v>485555.71</v>
      </c>
      <c r="F24" s="7">
        <v>73220.5</v>
      </c>
      <c r="G24" s="7">
        <v>0</v>
      </c>
      <c r="H24" s="7">
        <v>0</v>
      </c>
      <c r="I24" s="7">
        <v>5770239.8899999997</v>
      </c>
      <c r="J24" s="7">
        <v>5176243.38</v>
      </c>
    </row>
    <row r="25" spans="1:10" x14ac:dyDescent="0.25">
      <c r="A25" s="5"/>
      <c r="B25" s="6" t="s">
        <v>30</v>
      </c>
      <c r="C25" s="7">
        <v>4099217.59</v>
      </c>
      <c r="D25" s="7">
        <v>1625228.42</v>
      </c>
      <c r="E25" s="7">
        <v>387680.13</v>
      </c>
      <c r="F25" s="7">
        <v>213481.12</v>
      </c>
      <c r="G25" s="7">
        <v>0</v>
      </c>
      <c r="H25" s="7">
        <v>0</v>
      </c>
      <c r="I25" s="7">
        <v>6325607.2599999998</v>
      </c>
      <c r="J25" s="7">
        <v>6192167.7599999998</v>
      </c>
    </row>
    <row r="26" spans="1:10" x14ac:dyDescent="0.25">
      <c r="A26" s="5"/>
      <c r="B26" s="6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1:10" x14ac:dyDescent="0.25">
      <c r="A27" s="5"/>
      <c r="B27" s="6" t="s">
        <v>32</v>
      </c>
      <c r="C27" s="7">
        <v>0</v>
      </c>
      <c r="D27" s="7">
        <v>849.77</v>
      </c>
      <c r="E27" s="7">
        <v>0</v>
      </c>
      <c r="F27" s="7">
        <v>0</v>
      </c>
      <c r="G27" s="7">
        <v>0</v>
      </c>
      <c r="H27" s="7">
        <v>0</v>
      </c>
      <c r="I27" s="7">
        <v>849.77</v>
      </c>
      <c r="J27" s="7">
        <v>1166.8699999999999</v>
      </c>
    </row>
    <row r="28" spans="1:10" x14ac:dyDescent="0.25">
      <c r="A28" s="5"/>
      <c r="B28" s="6" t="s">
        <v>33</v>
      </c>
      <c r="C28" s="7">
        <v>67044.800000000003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67044.800000000003</v>
      </c>
      <c r="J28" s="7">
        <v>73021.67</v>
      </c>
    </row>
    <row r="29" spans="1:10" x14ac:dyDescent="0.25">
      <c r="A29" s="5"/>
      <c r="B29" s="6" t="s">
        <v>34</v>
      </c>
      <c r="C29" s="7">
        <v>142435.70000000001</v>
      </c>
      <c r="D29" s="7">
        <v>6209271.1799999997</v>
      </c>
      <c r="E29" s="7">
        <v>67272.740000000005</v>
      </c>
      <c r="F29" s="7">
        <v>21803.69</v>
      </c>
      <c r="G29" s="7">
        <v>0</v>
      </c>
      <c r="H29" s="7">
        <v>0</v>
      </c>
      <c r="I29" s="7">
        <v>6440783.3100000005</v>
      </c>
      <c r="J29" s="7">
        <v>493132.7</v>
      </c>
    </row>
    <row r="30" spans="1:10" ht="20.149999999999999" customHeight="1" x14ac:dyDescent="0.25">
      <c r="A30" s="8" t="s">
        <v>24</v>
      </c>
      <c r="B30" s="9" t="s">
        <v>36</v>
      </c>
      <c r="C30" s="10">
        <v>7858704.5099999998</v>
      </c>
      <c r="D30" s="10">
        <v>10069633.6</v>
      </c>
      <c r="E30" s="10">
        <v>940508.58</v>
      </c>
      <c r="F30" s="10">
        <v>308505.31</v>
      </c>
      <c r="G30" s="10">
        <v>0</v>
      </c>
      <c r="H30" s="10">
        <v>0</v>
      </c>
      <c r="I30" s="10">
        <v>19177351.999999996</v>
      </c>
      <c r="J30" s="10">
        <v>12190701.57</v>
      </c>
    </row>
    <row r="31" spans="1:10" ht="20.149999999999999" customHeight="1" x14ac:dyDescent="0.25">
      <c r="A31" s="8" t="s">
        <v>25</v>
      </c>
      <c r="B31" s="9" t="s">
        <v>38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457324362.12</v>
      </c>
      <c r="I31" s="10">
        <v>457324362.12</v>
      </c>
      <c r="J31" s="10">
        <v>429624696.81</v>
      </c>
    </row>
    <row r="32" spans="1:10" ht="20.149999999999999" customHeight="1" x14ac:dyDescent="0.25">
      <c r="A32" s="8" t="s">
        <v>35</v>
      </c>
      <c r="B32" s="9" t="s">
        <v>40</v>
      </c>
      <c r="C32" s="10">
        <v>8657.3799999999992</v>
      </c>
      <c r="D32" s="10">
        <v>53534.34</v>
      </c>
      <c r="E32" s="10">
        <v>0</v>
      </c>
      <c r="F32" s="10">
        <v>0</v>
      </c>
      <c r="G32" s="10">
        <v>0</v>
      </c>
      <c r="H32" s="10">
        <v>0</v>
      </c>
      <c r="I32" s="10">
        <v>62191.72</v>
      </c>
      <c r="J32" s="10">
        <v>30655.21</v>
      </c>
    </row>
    <row r="33" spans="1:10" x14ac:dyDescent="0.25">
      <c r="A33" s="5"/>
      <c r="B33" s="6" t="s">
        <v>41</v>
      </c>
      <c r="C33" s="7">
        <v>962379.49</v>
      </c>
      <c r="D33" s="7">
        <v>355852.98</v>
      </c>
      <c r="E33" s="7">
        <v>187577.15</v>
      </c>
      <c r="F33" s="7">
        <v>99209.16</v>
      </c>
      <c r="G33" s="7">
        <v>0</v>
      </c>
      <c r="H33" s="7">
        <v>0</v>
      </c>
      <c r="I33" s="7">
        <v>1605018.78</v>
      </c>
      <c r="J33" s="7">
        <v>1563271.5</v>
      </c>
    </row>
    <row r="34" spans="1:10" x14ac:dyDescent="0.25">
      <c r="A34" s="5"/>
      <c r="B34" s="6" t="s">
        <v>42</v>
      </c>
      <c r="C34" s="7">
        <v>87580162.549999997</v>
      </c>
      <c r="D34" s="7">
        <v>54181811.119999997</v>
      </c>
      <c r="E34" s="7">
        <v>13067685.6</v>
      </c>
      <c r="F34" s="7">
        <v>6914563.6299999999</v>
      </c>
      <c r="G34" s="7">
        <v>0</v>
      </c>
      <c r="H34" s="7">
        <v>0</v>
      </c>
      <c r="I34" s="7">
        <v>161744222.89999998</v>
      </c>
      <c r="J34" s="7">
        <v>154364136.55000001</v>
      </c>
    </row>
    <row r="35" spans="1:10" x14ac:dyDescent="0.25">
      <c r="A35" s="5"/>
      <c r="B35" s="6" t="s">
        <v>43</v>
      </c>
      <c r="C35" s="7">
        <v>6450187.2699999996</v>
      </c>
      <c r="D35" s="7">
        <v>4010796.05</v>
      </c>
      <c r="E35" s="7">
        <v>1001970.85</v>
      </c>
      <c r="F35" s="7">
        <v>533025.18000000005</v>
      </c>
      <c r="G35" s="7">
        <v>2567550.27</v>
      </c>
      <c r="H35" s="7">
        <v>0</v>
      </c>
      <c r="I35" s="7">
        <v>14563529.619999999</v>
      </c>
      <c r="J35" s="7">
        <v>12291705.359999999</v>
      </c>
    </row>
    <row r="36" spans="1:10" x14ac:dyDescent="0.25">
      <c r="A36" s="5"/>
      <c r="B36" s="6" t="s">
        <v>44</v>
      </c>
      <c r="C36" s="7">
        <v>0</v>
      </c>
      <c r="D36" s="7">
        <v>0</v>
      </c>
      <c r="E36" s="7">
        <v>0</v>
      </c>
      <c r="F36" s="7">
        <v>17110</v>
      </c>
      <c r="G36" s="7">
        <v>0</v>
      </c>
      <c r="H36" s="7">
        <v>166591092.25</v>
      </c>
      <c r="I36" s="7">
        <v>166608202.25</v>
      </c>
      <c r="J36" s="7">
        <v>155994414.81</v>
      </c>
    </row>
    <row r="37" spans="1:10" x14ac:dyDescent="0.25">
      <c r="A37" s="5"/>
      <c r="B37" s="6" t="s">
        <v>45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12141.12</v>
      </c>
    </row>
    <row r="38" spans="1:10" x14ac:dyDescent="0.25">
      <c r="A38" s="5"/>
      <c r="B38" s="6" t="s">
        <v>46</v>
      </c>
      <c r="C38" s="7">
        <v>91.98</v>
      </c>
      <c r="D38" s="7">
        <v>12.5</v>
      </c>
      <c r="E38" s="7">
        <v>335.11</v>
      </c>
      <c r="F38" s="7">
        <v>531.24</v>
      </c>
      <c r="G38" s="7">
        <v>4500714.59</v>
      </c>
      <c r="H38" s="7">
        <v>0</v>
      </c>
      <c r="I38" s="7">
        <v>4501685.42</v>
      </c>
      <c r="J38" s="7">
        <v>50</v>
      </c>
    </row>
    <row r="39" spans="1:10" ht="20.149999999999999" customHeight="1" x14ac:dyDescent="0.25">
      <c r="A39" s="8" t="s">
        <v>37</v>
      </c>
      <c r="B39" s="9" t="s">
        <v>48</v>
      </c>
      <c r="C39" s="10">
        <v>94992821.289999992</v>
      </c>
      <c r="D39" s="10">
        <v>58548472.649999991</v>
      </c>
      <c r="E39" s="10">
        <v>14257568.709999999</v>
      </c>
      <c r="F39" s="10">
        <v>7564439.21</v>
      </c>
      <c r="G39" s="10">
        <v>7068264.8599999994</v>
      </c>
      <c r="H39" s="10">
        <v>166591092.25</v>
      </c>
      <c r="I39" s="10">
        <v>349022658.97000003</v>
      </c>
      <c r="J39" s="10">
        <v>324225719.34000003</v>
      </c>
    </row>
    <row r="40" spans="1:10" ht="20.149999999999999" customHeight="1" x14ac:dyDescent="0.25">
      <c r="A40" s="11" t="s">
        <v>49</v>
      </c>
      <c r="B40" s="12" t="s">
        <v>50</v>
      </c>
      <c r="C40" s="13">
        <v>339357179.69999999</v>
      </c>
      <c r="D40" s="13">
        <v>230973994.54999995</v>
      </c>
      <c r="E40" s="13">
        <v>51747576.620000005</v>
      </c>
      <c r="F40" s="13">
        <v>26172713.98</v>
      </c>
      <c r="G40" s="13">
        <v>25173962.119999997</v>
      </c>
      <c r="H40" s="13">
        <v>638478983.99000001</v>
      </c>
      <c r="I40" s="13">
        <v>851240843.74000001</v>
      </c>
      <c r="J40" s="13">
        <v>788987863.03999996</v>
      </c>
    </row>
    <row r="41" spans="1:10" x14ac:dyDescent="0.25">
      <c r="A41" s="5"/>
      <c r="B41" s="6" t="s">
        <v>87</v>
      </c>
      <c r="C41" s="7">
        <v>373575.54</v>
      </c>
      <c r="D41" s="7">
        <v>685425.6</v>
      </c>
      <c r="E41" s="7">
        <v>0</v>
      </c>
      <c r="F41" s="7">
        <v>0</v>
      </c>
      <c r="G41" s="7">
        <v>243474589.78999999</v>
      </c>
      <c r="H41" s="7">
        <v>0</v>
      </c>
      <c r="I41" s="7">
        <v>244533590.92999998</v>
      </c>
      <c r="J41" s="7">
        <v>379657373.47000003</v>
      </c>
    </row>
    <row r="42" spans="1:10" x14ac:dyDescent="0.25">
      <c r="A42" s="5"/>
      <c r="B42" s="6" t="s">
        <v>52</v>
      </c>
      <c r="C42" s="7">
        <v>0</v>
      </c>
      <c r="D42" s="7">
        <v>217433.42</v>
      </c>
      <c r="E42" s="7">
        <v>0</v>
      </c>
      <c r="F42" s="7">
        <v>0</v>
      </c>
      <c r="G42" s="7">
        <v>6363195.7599999998</v>
      </c>
      <c r="H42" s="7">
        <v>0</v>
      </c>
      <c r="I42" s="7">
        <v>6580629.1799999997</v>
      </c>
      <c r="J42" s="7">
        <v>10227816.859999999</v>
      </c>
    </row>
    <row r="43" spans="1:10" x14ac:dyDescent="0.25">
      <c r="A43" s="5"/>
      <c r="B43" s="6" t="s">
        <v>53</v>
      </c>
      <c r="C43" s="7">
        <v>944857.04</v>
      </c>
      <c r="D43" s="7">
        <v>17884258.52</v>
      </c>
      <c r="E43" s="7">
        <v>2375071.15</v>
      </c>
      <c r="F43" s="7">
        <v>70200.710000000006</v>
      </c>
      <c r="G43" s="7">
        <v>101992.29</v>
      </c>
      <c r="H43" s="7">
        <v>0</v>
      </c>
      <c r="I43" s="7">
        <v>21376379.709999997</v>
      </c>
      <c r="J43" s="7">
        <v>22431189.57</v>
      </c>
    </row>
    <row r="44" spans="1:10" x14ac:dyDescent="0.25">
      <c r="A44" s="5"/>
      <c r="B44" s="6" t="s">
        <v>54</v>
      </c>
      <c r="C44" s="7">
        <v>143000000</v>
      </c>
      <c r="D44" s="7">
        <v>112550000</v>
      </c>
      <c r="E44" s="7">
        <v>21700000</v>
      </c>
      <c r="F44" s="7">
        <v>12785000</v>
      </c>
      <c r="G44" s="7">
        <v>4522790000</v>
      </c>
      <c r="H44" s="7">
        <v>0</v>
      </c>
      <c r="I44" s="7">
        <v>4812825000</v>
      </c>
      <c r="J44" s="7">
        <v>4193270000</v>
      </c>
    </row>
    <row r="45" spans="1:10" x14ac:dyDescent="0.25">
      <c r="A45" s="5"/>
      <c r="B45" s="21" t="s">
        <v>88</v>
      </c>
      <c r="C45" s="7">
        <v>171402.43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171402.43</v>
      </c>
      <c r="J45" s="7">
        <v>186493.76</v>
      </c>
    </row>
    <row r="46" spans="1:10" x14ac:dyDescent="0.25">
      <c r="A46" s="5"/>
      <c r="B46" s="6" t="s">
        <v>57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0" ht="20.149999999999999" customHeight="1" x14ac:dyDescent="0.25">
      <c r="A47" s="11" t="s">
        <v>58</v>
      </c>
      <c r="B47" s="12" t="s">
        <v>59</v>
      </c>
      <c r="C47" s="13">
        <v>144489835.01000002</v>
      </c>
      <c r="D47" s="13">
        <v>131337117.53999999</v>
      </c>
      <c r="E47" s="13">
        <v>24075071.149999999</v>
      </c>
      <c r="F47" s="13">
        <v>12855200.710000001</v>
      </c>
      <c r="G47" s="13">
        <v>4772729777.8400002</v>
      </c>
      <c r="H47" s="13">
        <v>70.89</v>
      </c>
      <c r="I47" s="13">
        <v>5085487073.1400003</v>
      </c>
      <c r="J47" s="13">
        <v>4605772962.5199995</v>
      </c>
    </row>
    <row r="48" spans="1:10" ht="30" customHeight="1" x14ac:dyDescent="0.25">
      <c r="A48" s="29"/>
      <c r="B48" s="30" t="s">
        <v>60</v>
      </c>
      <c r="C48" s="31">
        <v>529650262.51999998</v>
      </c>
      <c r="D48" s="31">
        <v>1156698636.1400001</v>
      </c>
      <c r="E48" s="31">
        <v>91252611.360000014</v>
      </c>
      <c r="F48" s="31">
        <v>40136350.850000001</v>
      </c>
      <c r="G48" s="31">
        <v>4797903739.96</v>
      </c>
      <c r="H48" s="31">
        <v>638479054.88</v>
      </c>
      <c r="I48" s="31">
        <v>6793457088.4900007</v>
      </c>
      <c r="J48" s="31">
        <v>6273186797.6199989</v>
      </c>
    </row>
    <row r="49" spans="1:10" ht="20.149999999999999" customHeight="1" x14ac:dyDescent="0.25">
      <c r="A49" s="246"/>
      <c r="B49" s="246"/>
      <c r="C49" s="246"/>
      <c r="D49" s="246"/>
      <c r="E49" s="246"/>
      <c r="F49" s="246"/>
      <c r="G49" s="246"/>
      <c r="H49" s="246"/>
      <c r="I49" s="246"/>
      <c r="J49" s="246"/>
    </row>
    <row r="50" spans="1:10" ht="20.149999999999999" customHeight="1" x14ac:dyDescent="0.25">
      <c r="A50" s="164"/>
      <c r="B50" s="167" t="s">
        <v>61</v>
      </c>
      <c r="C50" s="168" t="s">
        <v>1</v>
      </c>
      <c r="D50" s="168" t="s">
        <v>2</v>
      </c>
      <c r="E50" s="168" t="s">
        <v>3</v>
      </c>
      <c r="F50" s="168" t="s">
        <v>4</v>
      </c>
      <c r="G50" s="168" t="s">
        <v>5</v>
      </c>
      <c r="H50" s="168" t="s">
        <v>6</v>
      </c>
      <c r="I50" s="168">
        <v>2005</v>
      </c>
      <c r="J50" s="168">
        <v>2004</v>
      </c>
    </row>
    <row r="51" spans="1:10" x14ac:dyDescent="0.25">
      <c r="A51" s="5"/>
      <c r="B51" s="6" t="s">
        <v>62</v>
      </c>
      <c r="C51" s="7">
        <v>168124667.25</v>
      </c>
      <c r="D51" s="7">
        <v>108646768.13</v>
      </c>
      <c r="E51" s="7">
        <v>25251510.939999998</v>
      </c>
      <c r="F51" s="7">
        <v>13377232.800000001</v>
      </c>
      <c r="G51" s="7">
        <v>0</v>
      </c>
      <c r="H51" s="7">
        <v>0</v>
      </c>
      <c r="I51" s="7">
        <v>315400179.12</v>
      </c>
      <c r="J51" s="7">
        <v>945338603.52999997</v>
      </c>
    </row>
    <row r="52" spans="1:10" x14ac:dyDescent="0.25">
      <c r="A52" s="5"/>
      <c r="B52" s="6" t="s">
        <v>89</v>
      </c>
      <c r="C52" s="7">
        <v>355353883.56999999</v>
      </c>
      <c r="D52" s="7">
        <v>1038297165.8200001</v>
      </c>
      <c r="E52" s="7">
        <v>65510573.339999996</v>
      </c>
      <c r="F52" s="7">
        <v>26512079.379999999</v>
      </c>
      <c r="G52" s="7">
        <v>4793417544.5700006</v>
      </c>
      <c r="H52" s="7">
        <v>0</v>
      </c>
      <c r="I52" s="7">
        <v>6279091246.6800003</v>
      </c>
      <c r="J52" s="7">
        <v>5115070929.9099998</v>
      </c>
    </row>
    <row r="53" spans="1:10" s="2" customFormat="1" ht="20.149999999999999" customHeight="1" x14ac:dyDescent="0.25">
      <c r="A53" s="8" t="s">
        <v>13</v>
      </c>
      <c r="B53" s="9" t="s">
        <v>65</v>
      </c>
      <c r="C53" s="10">
        <v>523478550.81999999</v>
      </c>
      <c r="D53" s="10">
        <v>1146943933.95</v>
      </c>
      <c r="E53" s="10">
        <v>90762084.280000001</v>
      </c>
      <c r="F53" s="10">
        <v>39889312.18</v>
      </c>
      <c r="G53" s="10">
        <v>4793417544.5700006</v>
      </c>
      <c r="H53" s="10">
        <v>0</v>
      </c>
      <c r="I53" s="10">
        <v>6594491425.8000011</v>
      </c>
      <c r="J53" s="10">
        <v>6060409533.4399996</v>
      </c>
    </row>
    <row r="54" spans="1:10" s="2" customFormat="1" ht="20.149999999999999" customHeight="1" x14ac:dyDescent="0.25">
      <c r="A54" s="8" t="s">
        <v>15</v>
      </c>
      <c r="B54" s="9" t="s">
        <v>66</v>
      </c>
      <c r="C54" s="10">
        <v>108155.8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108155.8</v>
      </c>
      <c r="J54" s="10">
        <v>108155.8</v>
      </c>
    </row>
    <row r="55" spans="1:10" s="2" customFormat="1" ht="20.149999999999999" customHeight="1" x14ac:dyDescent="0.25">
      <c r="A55" s="8" t="s">
        <v>24</v>
      </c>
      <c r="B55" s="22" t="s">
        <v>90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181109.02</v>
      </c>
    </row>
    <row r="56" spans="1:10" ht="20.149999999999999" customHeight="1" x14ac:dyDescent="0.25">
      <c r="A56" s="11" t="s">
        <v>17</v>
      </c>
      <c r="B56" s="12" t="s">
        <v>68</v>
      </c>
      <c r="C56" s="13">
        <v>523586706.62</v>
      </c>
      <c r="D56" s="13">
        <v>1146943933.95</v>
      </c>
      <c r="E56" s="13">
        <v>90762084.280000001</v>
      </c>
      <c r="F56" s="13">
        <v>39889312.18</v>
      </c>
      <c r="G56" s="13">
        <v>4793417544.5700006</v>
      </c>
      <c r="H56" s="13">
        <v>0</v>
      </c>
      <c r="I56" s="13">
        <v>6594599581.6000004</v>
      </c>
      <c r="J56" s="13">
        <v>6060698798.2600002</v>
      </c>
    </row>
    <row r="57" spans="1:10" x14ac:dyDescent="0.25">
      <c r="A57" s="5"/>
      <c r="B57" s="6" t="s">
        <v>19</v>
      </c>
      <c r="C57" s="7">
        <v>84596.05</v>
      </c>
      <c r="D57" s="7">
        <v>117758.97</v>
      </c>
      <c r="E57" s="7">
        <v>7664.53</v>
      </c>
      <c r="F57" s="7">
        <v>17759.77</v>
      </c>
      <c r="G57" s="7">
        <v>130455.45</v>
      </c>
      <c r="H57" s="7">
        <v>0</v>
      </c>
      <c r="I57" s="7">
        <v>358234.77</v>
      </c>
      <c r="J57" s="7">
        <v>244607.88</v>
      </c>
    </row>
    <row r="58" spans="1:10" x14ac:dyDescent="0.25">
      <c r="A58" s="5"/>
      <c r="B58" s="6" t="s">
        <v>69</v>
      </c>
      <c r="C58" s="7">
        <v>566002.13</v>
      </c>
      <c r="D58" s="7">
        <v>156979.65</v>
      </c>
      <c r="E58" s="7">
        <v>177373.78</v>
      </c>
      <c r="F58" s="7">
        <v>7289.99</v>
      </c>
      <c r="G58" s="7">
        <v>0</v>
      </c>
      <c r="H58" s="7">
        <v>0</v>
      </c>
      <c r="I58" s="7">
        <v>907645.55</v>
      </c>
      <c r="J58" s="7">
        <v>879507.04</v>
      </c>
    </row>
    <row r="59" spans="1:10" x14ac:dyDescent="0.25">
      <c r="A59" s="5"/>
      <c r="B59" s="6" t="s">
        <v>70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</row>
    <row r="60" spans="1:10" x14ac:dyDescent="0.25">
      <c r="A60" s="5"/>
      <c r="B60" s="6" t="s">
        <v>71</v>
      </c>
      <c r="C60" s="7">
        <v>2761662.26</v>
      </c>
      <c r="D60" s="7">
        <v>5734297.0599999996</v>
      </c>
      <c r="E60" s="7">
        <v>30820.53</v>
      </c>
      <c r="F60" s="7">
        <v>0</v>
      </c>
      <c r="G60" s="7">
        <v>0</v>
      </c>
      <c r="H60" s="7">
        <v>70.89</v>
      </c>
      <c r="I60" s="7">
        <v>8526850.7400000002</v>
      </c>
      <c r="J60" s="7">
        <v>6565876.5700000003</v>
      </c>
    </row>
    <row r="61" spans="1:10" x14ac:dyDescent="0.25">
      <c r="A61" s="5"/>
      <c r="B61" s="6" t="s">
        <v>72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4490.79</v>
      </c>
    </row>
    <row r="62" spans="1:10" ht="20.149999999999999" customHeight="1" x14ac:dyDescent="0.25">
      <c r="A62" s="8" t="s">
        <v>13</v>
      </c>
      <c r="B62" s="9" t="s">
        <v>73</v>
      </c>
      <c r="C62" s="10">
        <v>3412260.44</v>
      </c>
      <c r="D62" s="10">
        <v>6009035.6799999997</v>
      </c>
      <c r="E62" s="10">
        <v>215858.84</v>
      </c>
      <c r="F62" s="10">
        <v>25049.759999999998</v>
      </c>
      <c r="G62" s="10">
        <v>130455.45</v>
      </c>
      <c r="H62" s="10">
        <v>70.89</v>
      </c>
      <c r="I62" s="10">
        <v>9792731.0599999987</v>
      </c>
      <c r="J62" s="10">
        <v>7694482.2800000003</v>
      </c>
    </row>
    <row r="63" spans="1:10" ht="20.149999999999999" customHeight="1" x14ac:dyDescent="0.25">
      <c r="A63" s="8" t="s">
        <v>15</v>
      </c>
      <c r="B63" s="9" t="s">
        <v>74</v>
      </c>
      <c r="C63" s="10">
        <v>2391900</v>
      </c>
      <c r="D63" s="10">
        <v>3657806.55</v>
      </c>
      <c r="E63" s="10">
        <v>272923.99</v>
      </c>
      <c r="F63" s="10">
        <v>213190.62</v>
      </c>
      <c r="G63" s="10">
        <v>0</v>
      </c>
      <c r="H63" s="10">
        <v>0</v>
      </c>
      <c r="I63" s="10">
        <v>6535821.1600000001</v>
      </c>
      <c r="J63" s="10">
        <v>6970151.8700000001</v>
      </c>
    </row>
    <row r="64" spans="1:10" ht="20.149999999999999" customHeight="1" x14ac:dyDescent="0.25">
      <c r="A64" s="8" t="s">
        <v>24</v>
      </c>
      <c r="B64" s="9" t="s">
        <v>36</v>
      </c>
      <c r="C64" s="10">
        <v>236956.79</v>
      </c>
      <c r="D64" s="10">
        <v>983.33</v>
      </c>
      <c r="E64" s="10">
        <v>0</v>
      </c>
      <c r="F64" s="10">
        <v>3299.17</v>
      </c>
      <c r="G64" s="10">
        <v>0</v>
      </c>
      <c r="H64" s="10">
        <v>0</v>
      </c>
      <c r="I64" s="10">
        <v>241239.29</v>
      </c>
      <c r="J64" s="10">
        <v>125773.45</v>
      </c>
    </row>
    <row r="65" spans="1:10" x14ac:dyDescent="0.25">
      <c r="A65" s="5"/>
      <c r="B65" s="6" t="s">
        <v>75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471887891.74000001</v>
      </c>
      <c r="I65" s="7">
        <v>11224324.520000041</v>
      </c>
      <c r="J65" s="7">
        <v>6703577.460000027</v>
      </c>
    </row>
    <row r="66" spans="1:10" x14ac:dyDescent="0.25">
      <c r="A66" s="5"/>
      <c r="B66" s="6" t="s">
        <v>76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166591092.25</v>
      </c>
      <c r="I66" s="7">
        <v>166591092.25</v>
      </c>
      <c r="J66" s="7">
        <v>155687634.62</v>
      </c>
    </row>
    <row r="67" spans="1:10" s="2" customFormat="1" ht="20.149999999999999" customHeight="1" x14ac:dyDescent="0.25">
      <c r="A67" s="8" t="s">
        <v>25</v>
      </c>
      <c r="B67" s="9" t="s">
        <v>77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638478983.99000001</v>
      </c>
      <c r="I67" s="10">
        <v>177815416.77000004</v>
      </c>
      <c r="J67" s="10">
        <v>162391212.08000004</v>
      </c>
    </row>
    <row r="68" spans="1:10" x14ac:dyDescent="0.25">
      <c r="A68" s="5"/>
      <c r="B68" s="6" t="s">
        <v>78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34844087.880000003</v>
      </c>
    </row>
    <row r="69" spans="1:10" x14ac:dyDescent="0.25">
      <c r="A69" s="5"/>
      <c r="B69" s="6" t="s">
        <v>79</v>
      </c>
      <c r="C69" s="7">
        <v>20963.29</v>
      </c>
      <c r="D69" s="7">
        <v>37132.639999999999</v>
      </c>
      <c r="E69" s="7">
        <v>1275.71</v>
      </c>
      <c r="F69" s="7">
        <v>3000</v>
      </c>
      <c r="G69" s="7">
        <v>0</v>
      </c>
      <c r="H69" s="7">
        <v>0</v>
      </c>
      <c r="I69" s="7">
        <v>62371.64</v>
      </c>
      <c r="J69" s="7">
        <v>84254.76</v>
      </c>
    </row>
    <row r="70" spans="1:10" x14ac:dyDescent="0.25">
      <c r="A70" s="5"/>
      <c r="B70" s="6" t="s">
        <v>80</v>
      </c>
      <c r="C70" s="7">
        <v>0</v>
      </c>
      <c r="D70" s="7">
        <v>38337.46</v>
      </c>
      <c r="E70" s="7">
        <v>468.54</v>
      </c>
      <c r="F70" s="7">
        <v>2150</v>
      </c>
      <c r="G70" s="7">
        <v>0</v>
      </c>
      <c r="H70" s="7">
        <v>0</v>
      </c>
      <c r="I70" s="7">
        <v>40956</v>
      </c>
      <c r="J70" s="7">
        <v>29511.18</v>
      </c>
    </row>
    <row r="71" spans="1:10" x14ac:dyDescent="0.25">
      <c r="A71" s="5"/>
      <c r="B71" s="6" t="s">
        <v>81</v>
      </c>
      <c r="C71" s="7">
        <v>1475.38</v>
      </c>
      <c r="D71" s="7">
        <v>11406.53</v>
      </c>
      <c r="E71" s="7">
        <v>0</v>
      </c>
      <c r="F71" s="7">
        <v>349.12</v>
      </c>
      <c r="G71" s="7">
        <v>0</v>
      </c>
      <c r="H71" s="7">
        <v>0</v>
      </c>
      <c r="I71" s="7">
        <v>13231.03</v>
      </c>
      <c r="J71" s="7">
        <v>348513.52</v>
      </c>
    </row>
    <row r="72" spans="1:10" s="2" customFormat="1" ht="20.149999999999999" customHeight="1" x14ac:dyDescent="0.25">
      <c r="A72" s="8" t="s">
        <v>35</v>
      </c>
      <c r="B72" s="9" t="s">
        <v>82</v>
      </c>
      <c r="C72" s="10">
        <v>22438.67</v>
      </c>
      <c r="D72" s="10">
        <v>86876.63</v>
      </c>
      <c r="E72" s="10">
        <v>1744.25</v>
      </c>
      <c r="F72" s="10">
        <v>5499.12</v>
      </c>
      <c r="G72" s="10">
        <v>0</v>
      </c>
      <c r="H72" s="10">
        <v>0</v>
      </c>
      <c r="I72" s="10">
        <v>116558.67</v>
      </c>
      <c r="J72" s="10">
        <v>35306367.340000011</v>
      </c>
    </row>
    <row r="73" spans="1:10" s="2" customFormat="1" ht="20.149999999999999" customHeight="1" x14ac:dyDescent="0.25">
      <c r="A73" s="11" t="s">
        <v>49</v>
      </c>
      <c r="B73" s="12" t="s">
        <v>50</v>
      </c>
      <c r="C73" s="13">
        <v>6063555.8999999994</v>
      </c>
      <c r="D73" s="13">
        <v>9754702.1899999995</v>
      </c>
      <c r="E73" s="13">
        <v>490527.08</v>
      </c>
      <c r="F73" s="13">
        <v>247038.67</v>
      </c>
      <c r="G73" s="13">
        <v>130455.45</v>
      </c>
      <c r="H73" s="13">
        <v>638479054.88</v>
      </c>
      <c r="I73" s="13">
        <v>194501766.95000002</v>
      </c>
      <c r="J73" s="13">
        <v>212487987.02000004</v>
      </c>
    </row>
    <row r="74" spans="1:10" x14ac:dyDescent="0.25">
      <c r="A74" s="5"/>
      <c r="B74" s="6" t="s">
        <v>83</v>
      </c>
      <c r="C74" s="7">
        <v>0</v>
      </c>
      <c r="D74" s="7">
        <v>0</v>
      </c>
      <c r="E74" s="7">
        <v>0</v>
      </c>
      <c r="F74" s="7">
        <v>0</v>
      </c>
      <c r="G74" s="7">
        <v>4355739.9400000004</v>
      </c>
      <c r="H74" s="7">
        <v>0</v>
      </c>
      <c r="I74" s="7">
        <v>4355739.9400000004</v>
      </c>
      <c r="J74" s="7">
        <v>44129821.56000001</v>
      </c>
    </row>
    <row r="75" spans="1:10" s="2" customFormat="1" ht="20.149999999999999" customHeight="1" x14ac:dyDescent="0.25">
      <c r="A75" s="11" t="s">
        <v>58</v>
      </c>
      <c r="B75" s="12" t="s">
        <v>59</v>
      </c>
      <c r="C75" s="13">
        <v>0</v>
      </c>
      <c r="D75" s="13">
        <v>0</v>
      </c>
      <c r="E75" s="13">
        <v>0</v>
      </c>
      <c r="F75" s="13">
        <v>0</v>
      </c>
      <c r="G75" s="13">
        <v>4355739.9400000004</v>
      </c>
      <c r="H75" s="13">
        <v>0</v>
      </c>
      <c r="I75" s="13">
        <v>4355739.9400000004</v>
      </c>
      <c r="J75" s="13">
        <v>12.34</v>
      </c>
    </row>
    <row r="76" spans="1:10" s="2" customFormat="1" ht="30" customHeight="1" x14ac:dyDescent="0.25">
      <c r="A76" s="15"/>
      <c r="B76" s="12" t="s">
        <v>84</v>
      </c>
      <c r="C76" s="13">
        <v>529650262.51999998</v>
      </c>
      <c r="D76" s="13">
        <v>1156698636.1400001</v>
      </c>
      <c r="E76" s="13">
        <v>91252611.359999999</v>
      </c>
      <c r="F76" s="13">
        <v>40136350.850000001</v>
      </c>
      <c r="G76" s="13">
        <v>4797903739.96</v>
      </c>
      <c r="H76" s="13">
        <v>638479054.88</v>
      </c>
      <c r="I76" s="13">
        <v>6793457088.4899998</v>
      </c>
      <c r="J76" s="13">
        <v>6273186797.6200008</v>
      </c>
    </row>
  </sheetData>
  <mergeCells count="1">
    <mergeCell ref="A49:J49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4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89"/>
  <sheetViews>
    <sheetView showGridLines="0" workbookViewId="0">
      <selection activeCell="B47" sqref="B46:B47"/>
    </sheetView>
  </sheetViews>
  <sheetFormatPr defaultColWidth="11.453125" defaultRowHeight="11.5" x14ac:dyDescent="0.25"/>
  <cols>
    <col min="1" max="1" width="3.1796875" style="187" customWidth="1"/>
    <col min="2" max="2" width="33.81640625" style="187" customWidth="1"/>
    <col min="3" max="3" width="14.7265625" style="187" customWidth="1"/>
    <col min="4" max="6" width="15.7265625" style="187" customWidth="1"/>
    <col min="7" max="16384" width="11.453125" style="187"/>
  </cols>
  <sheetData>
    <row r="1" spans="1:6" s="180" customFormat="1" ht="13" customHeight="1" x14ac:dyDescent="0.25">
      <c r="A1" s="179" t="s">
        <v>120</v>
      </c>
      <c r="B1" s="179"/>
      <c r="C1" s="179"/>
      <c r="D1" s="179"/>
      <c r="E1" s="179"/>
      <c r="F1" s="179"/>
    </row>
    <row r="2" spans="1:6" s="180" customFormat="1" ht="11.15" customHeight="1" x14ac:dyDescent="0.25">
      <c r="A2" s="181" t="s">
        <v>121</v>
      </c>
      <c r="B2" s="179"/>
      <c r="C2" s="179"/>
      <c r="D2" s="179"/>
      <c r="E2" s="179"/>
      <c r="F2" s="179"/>
    </row>
    <row r="3" spans="1:6" s="180" customFormat="1" ht="11.15" customHeight="1" x14ac:dyDescent="0.25">
      <c r="A3" s="181" t="s">
        <v>122</v>
      </c>
      <c r="B3" s="179"/>
      <c r="C3" s="179"/>
      <c r="D3" s="179"/>
      <c r="E3" s="179"/>
      <c r="F3" s="179"/>
    </row>
    <row r="4" spans="1:6" s="180" customFormat="1" ht="11.15" customHeight="1" x14ac:dyDescent="0.25">
      <c r="A4" s="181" t="s">
        <v>246</v>
      </c>
      <c r="B4" s="179"/>
      <c r="C4" s="179"/>
      <c r="D4" s="179"/>
      <c r="E4" s="179"/>
      <c r="F4" s="179"/>
    </row>
    <row r="5" spans="1:6" s="180" customFormat="1" ht="11.15" customHeight="1" x14ac:dyDescent="0.25">
      <c r="A5" s="181" t="s">
        <v>124</v>
      </c>
      <c r="B5" s="179"/>
      <c r="C5" s="179"/>
      <c r="D5" s="179"/>
      <c r="E5" s="179"/>
      <c r="F5" s="179"/>
    </row>
    <row r="6" spans="1:6" s="180" customFormat="1" ht="11.15" customHeight="1" x14ac:dyDescent="0.25">
      <c r="A6" s="182" t="s">
        <v>123</v>
      </c>
      <c r="B6" s="179"/>
      <c r="C6" s="179"/>
      <c r="D6" s="179"/>
      <c r="E6" s="179"/>
      <c r="F6" s="179"/>
    </row>
    <row r="7" spans="1:6" s="180" customFormat="1" ht="11.15" customHeight="1" x14ac:dyDescent="0.25">
      <c r="A7" s="183"/>
      <c r="B7" s="179"/>
      <c r="C7" s="179"/>
      <c r="D7" s="179"/>
      <c r="E7" s="179"/>
      <c r="F7" s="179"/>
    </row>
    <row r="8" spans="1:6" ht="20.149999999999999" customHeight="1" x14ac:dyDescent="0.25">
      <c r="A8" s="184"/>
      <c r="B8" s="185" t="s">
        <v>0</v>
      </c>
      <c r="C8" s="186" t="s">
        <v>134</v>
      </c>
      <c r="D8" s="186" t="s">
        <v>5</v>
      </c>
      <c r="E8" s="186">
        <v>2022</v>
      </c>
      <c r="F8" s="186">
        <v>2021</v>
      </c>
    </row>
    <row r="9" spans="1:6" x14ac:dyDescent="0.25">
      <c r="A9" s="188"/>
      <c r="B9" s="189" t="s">
        <v>156</v>
      </c>
      <c r="C9" s="190">
        <v>0</v>
      </c>
      <c r="D9" s="190">
        <v>168595705.19999999</v>
      </c>
      <c r="E9" s="190">
        <v>168595705.19999999</v>
      </c>
      <c r="F9" s="190">
        <v>153344205.19999999</v>
      </c>
    </row>
    <row r="10" spans="1:6" x14ac:dyDescent="0.25">
      <c r="A10" s="188"/>
      <c r="B10" s="189" t="s">
        <v>240</v>
      </c>
      <c r="C10" s="190">
        <v>0</v>
      </c>
      <c r="D10" s="190">
        <v>1674661.7599999991</v>
      </c>
      <c r="E10" s="190">
        <v>1674661.7599999991</v>
      </c>
      <c r="F10" s="190">
        <v>479506.06</v>
      </c>
    </row>
    <row r="11" spans="1:6" x14ac:dyDescent="0.25">
      <c r="A11" s="188"/>
      <c r="B11" s="189" t="s">
        <v>157</v>
      </c>
      <c r="C11" s="190">
        <v>0</v>
      </c>
      <c r="D11" s="190">
        <v>567263401.55000007</v>
      </c>
      <c r="E11" s="190">
        <v>567263401.55000007</v>
      </c>
      <c r="F11" s="190">
        <v>498905331.36000007</v>
      </c>
    </row>
    <row r="12" spans="1:6" x14ac:dyDescent="0.25">
      <c r="A12" s="188"/>
      <c r="B12" s="191" t="s">
        <v>158</v>
      </c>
      <c r="C12" s="192">
        <v>0</v>
      </c>
      <c r="D12" s="192">
        <v>649233.94999999995</v>
      </c>
      <c r="E12" s="192">
        <v>649233.94999999995</v>
      </c>
      <c r="F12" s="192">
        <v>649233.94999999984</v>
      </c>
    </row>
    <row r="13" spans="1:6" x14ac:dyDescent="0.25">
      <c r="A13" s="188"/>
      <c r="B13" s="189" t="s">
        <v>10</v>
      </c>
      <c r="C13" s="190">
        <v>0</v>
      </c>
      <c r="D13" s="190">
        <v>0</v>
      </c>
      <c r="E13" s="190">
        <v>0</v>
      </c>
      <c r="F13" s="190">
        <v>0</v>
      </c>
    </row>
    <row r="14" spans="1:6" x14ac:dyDescent="0.25">
      <c r="A14" s="188"/>
      <c r="B14" s="189" t="s">
        <v>159</v>
      </c>
      <c r="C14" s="190">
        <v>0</v>
      </c>
      <c r="D14" s="190">
        <v>-237855342.54999998</v>
      </c>
      <c r="E14" s="190">
        <v>-237855342.54999998</v>
      </c>
      <c r="F14" s="190">
        <v>-217542315.79999998</v>
      </c>
    </row>
    <row r="15" spans="1:6" x14ac:dyDescent="0.25">
      <c r="A15" s="188"/>
      <c r="B15" s="191" t="s">
        <v>160</v>
      </c>
      <c r="C15" s="192">
        <v>0</v>
      </c>
      <c r="D15" s="192">
        <v>-649233.94999999995</v>
      </c>
      <c r="E15" s="192">
        <v>-649233.94999999995</v>
      </c>
      <c r="F15" s="192">
        <v>-649233.94999999995</v>
      </c>
    </row>
    <row r="16" spans="1:6" ht="20.149999999999999" customHeight="1" x14ac:dyDescent="0.25">
      <c r="A16" s="193" t="s">
        <v>13</v>
      </c>
      <c r="B16" s="194" t="s">
        <v>14</v>
      </c>
      <c r="C16" s="195">
        <v>0</v>
      </c>
      <c r="D16" s="195">
        <v>499678425.9600001</v>
      </c>
      <c r="E16" s="195">
        <v>499678425.9600001</v>
      </c>
      <c r="F16" s="195">
        <v>435186726.82000023</v>
      </c>
    </row>
    <row r="17" spans="1:7" ht="20.149999999999999" customHeight="1" x14ac:dyDescent="0.25">
      <c r="A17" s="193" t="s">
        <v>15</v>
      </c>
      <c r="B17" s="194" t="s">
        <v>16</v>
      </c>
      <c r="C17" s="195">
        <v>0</v>
      </c>
      <c r="D17" s="195">
        <v>38376559.439999998</v>
      </c>
      <c r="E17" s="195">
        <v>38376559.439999998</v>
      </c>
      <c r="F17" s="195">
        <v>62741333.68</v>
      </c>
    </row>
    <row r="18" spans="1:7" ht="20.149999999999999" customHeight="1" x14ac:dyDescent="0.25">
      <c r="A18" s="196" t="s">
        <v>17</v>
      </c>
      <c r="B18" s="197" t="s">
        <v>18</v>
      </c>
      <c r="C18" s="198">
        <v>0</v>
      </c>
      <c r="D18" s="198">
        <v>538054985.4000001</v>
      </c>
      <c r="E18" s="198">
        <v>538054985.4000001</v>
      </c>
      <c r="F18" s="198">
        <v>497928060.50000024</v>
      </c>
    </row>
    <row r="19" spans="1:7" ht="12" customHeight="1" x14ac:dyDescent="0.25">
      <c r="A19" s="188"/>
      <c r="B19" s="189" t="s">
        <v>161</v>
      </c>
      <c r="C19" s="190">
        <v>0</v>
      </c>
      <c r="D19" s="190">
        <v>0</v>
      </c>
      <c r="E19" s="190">
        <v>0</v>
      </c>
      <c r="F19" s="190">
        <v>0</v>
      </c>
    </row>
    <row r="20" spans="1:7" ht="12" customHeight="1" x14ac:dyDescent="0.25">
      <c r="A20" s="188"/>
      <c r="B20" s="189" t="s">
        <v>162</v>
      </c>
      <c r="C20" s="199">
        <v>3322218.3600000003</v>
      </c>
      <c r="D20" s="199">
        <v>0</v>
      </c>
      <c r="E20" s="199">
        <v>3322218.3600000003</v>
      </c>
      <c r="F20" s="199">
        <v>3190726.9099999997</v>
      </c>
    </row>
    <row r="21" spans="1:7" ht="12" customHeight="1" x14ac:dyDescent="0.25">
      <c r="A21" s="188"/>
      <c r="B21" s="189" t="s">
        <v>70</v>
      </c>
      <c r="C21" s="199">
        <v>699192.77999999828</v>
      </c>
      <c r="D21" s="199">
        <v>0</v>
      </c>
      <c r="E21" s="199">
        <v>699192.77999999828</v>
      </c>
      <c r="F21" s="199">
        <v>931900.3600000001</v>
      </c>
    </row>
    <row r="22" spans="1:7" ht="13.5" customHeight="1" x14ac:dyDescent="0.25">
      <c r="A22" s="188" t="s">
        <v>13</v>
      </c>
      <c r="B22" s="189" t="s">
        <v>207</v>
      </c>
      <c r="C22" s="199">
        <v>4021411.1399999987</v>
      </c>
      <c r="D22" s="199">
        <v>0</v>
      </c>
      <c r="E22" s="199">
        <v>4021411.1399999987</v>
      </c>
      <c r="F22" s="199">
        <v>4122627.2699999996</v>
      </c>
    </row>
    <row r="23" spans="1:7" ht="12" customHeight="1" x14ac:dyDescent="0.25">
      <c r="A23" s="200"/>
      <c r="B23" s="201" t="s">
        <v>164</v>
      </c>
      <c r="C23" s="202">
        <v>14322.63</v>
      </c>
      <c r="D23" s="202">
        <v>1727242.5</v>
      </c>
      <c r="E23" s="202">
        <v>1741565.13</v>
      </c>
      <c r="F23" s="202">
        <v>1589658.76</v>
      </c>
    </row>
    <row r="24" spans="1:7" ht="12" customHeight="1" x14ac:dyDescent="0.25">
      <c r="A24" s="200"/>
      <c r="B24" s="201" t="s">
        <v>208</v>
      </c>
      <c r="C24" s="202">
        <v>402462.03000000445</v>
      </c>
      <c r="D24" s="202">
        <v>0</v>
      </c>
      <c r="E24" s="202">
        <v>402462.03000000445</v>
      </c>
      <c r="F24" s="202">
        <v>325956.38000000047</v>
      </c>
    </row>
    <row r="25" spans="1:7" ht="12" customHeight="1" x14ac:dyDescent="0.25">
      <c r="B25" s="203" t="s">
        <v>209</v>
      </c>
      <c r="C25" s="204">
        <v>740960034.87</v>
      </c>
      <c r="D25" s="204">
        <v>0</v>
      </c>
      <c r="E25" s="204">
        <v>740960034.87</v>
      </c>
      <c r="F25" s="204">
        <v>703661188.60000002</v>
      </c>
    </row>
    <row r="26" spans="1:7" ht="12" customHeight="1" x14ac:dyDescent="0.25">
      <c r="A26" s="200"/>
      <c r="B26" s="205" t="s">
        <v>210</v>
      </c>
      <c r="C26" s="202">
        <v>0</v>
      </c>
      <c r="D26" s="202">
        <v>807207051.16999996</v>
      </c>
      <c r="E26" s="206" t="s">
        <v>27</v>
      </c>
      <c r="F26" s="206" t="s">
        <v>27</v>
      </c>
      <c r="G26" s="207"/>
    </row>
    <row r="27" spans="1:7" ht="12" customHeight="1" x14ac:dyDescent="0.25">
      <c r="A27" s="208"/>
      <c r="B27" s="189" t="s">
        <v>212</v>
      </c>
      <c r="C27" s="202">
        <v>0</v>
      </c>
      <c r="D27" s="202">
        <v>0</v>
      </c>
      <c r="E27" s="202">
        <v>0</v>
      </c>
      <c r="F27" s="202">
        <v>0</v>
      </c>
    </row>
    <row r="28" spans="1:7" x14ac:dyDescent="0.25">
      <c r="A28" s="209" t="s">
        <v>15</v>
      </c>
      <c r="B28" s="210" t="s">
        <v>26</v>
      </c>
      <c r="C28" s="211">
        <v>741376819.52999997</v>
      </c>
      <c r="D28" s="211">
        <v>808934293.66999996</v>
      </c>
      <c r="E28" s="211">
        <v>743104062.02999997</v>
      </c>
      <c r="F28" s="211">
        <v>705576803.74000001</v>
      </c>
    </row>
    <row r="29" spans="1:7" x14ac:dyDescent="0.25">
      <c r="A29" s="200"/>
      <c r="B29" s="203" t="s">
        <v>213</v>
      </c>
      <c r="C29" s="204">
        <v>0</v>
      </c>
      <c r="D29" s="204">
        <v>0</v>
      </c>
      <c r="E29" s="204">
        <v>0</v>
      </c>
      <c r="F29" s="204">
        <v>0</v>
      </c>
    </row>
    <row r="30" spans="1:7" ht="12" customHeight="1" x14ac:dyDescent="0.25">
      <c r="A30" s="200"/>
      <c r="B30" s="203" t="s">
        <v>103</v>
      </c>
      <c r="C30" s="204">
        <v>0</v>
      </c>
      <c r="D30" s="204">
        <v>4650735.7900000103</v>
      </c>
      <c r="E30" s="204">
        <v>4650735.7900000103</v>
      </c>
      <c r="F30" s="204">
        <v>2187922.2300000335</v>
      </c>
    </row>
    <row r="31" spans="1:7" x14ac:dyDescent="0.25">
      <c r="A31" s="212"/>
      <c r="B31" s="203" t="s">
        <v>214</v>
      </c>
      <c r="C31" s="204">
        <v>0</v>
      </c>
      <c r="D31" s="204">
        <v>1691907.2400000023</v>
      </c>
      <c r="E31" s="204">
        <v>1691907.2400000023</v>
      </c>
      <c r="F31" s="204">
        <v>2136828.8699999992</v>
      </c>
    </row>
    <row r="32" spans="1:7" ht="12" customHeight="1" x14ac:dyDescent="0.25">
      <c r="A32" s="212"/>
      <c r="B32" s="203" t="s">
        <v>215</v>
      </c>
      <c r="C32" s="204">
        <v>1759498.7</v>
      </c>
      <c r="D32" s="204">
        <v>256508.55</v>
      </c>
      <c r="E32" s="204">
        <v>2016007.25</v>
      </c>
      <c r="F32" s="204">
        <v>1033563.2100000001</v>
      </c>
    </row>
    <row r="33" spans="1:6" ht="12" customHeight="1" x14ac:dyDescent="0.25">
      <c r="A33" s="213" t="s">
        <v>24</v>
      </c>
      <c r="B33" s="214" t="s">
        <v>216</v>
      </c>
      <c r="C33" s="215">
        <v>1759498.7</v>
      </c>
      <c r="D33" s="215">
        <v>6599151.5800000122</v>
      </c>
      <c r="E33" s="215">
        <v>8358650.2800000124</v>
      </c>
      <c r="F33" s="215">
        <v>5358314.3100000331</v>
      </c>
    </row>
    <row r="34" spans="1:6" ht="12" customHeight="1" x14ac:dyDescent="0.25">
      <c r="A34" s="200"/>
      <c r="B34" s="189" t="s">
        <v>168</v>
      </c>
      <c r="C34" s="202">
        <v>90588044.859999999</v>
      </c>
      <c r="D34" s="202">
        <v>0</v>
      </c>
      <c r="E34" s="202">
        <v>90588044.859999999</v>
      </c>
      <c r="F34" s="202">
        <v>82515543.889999896</v>
      </c>
    </row>
    <row r="35" spans="1:6" ht="12" customHeight="1" x14ac:dyDescent="0.25">
      <c r="A35" s="216"/>
      <c r="B35" s="217" t="s">
        <v>169</v>
      </c>
      <c r="C35" s="218">
        <v>110619.76</v>
      </c>
      <c r="D35" s="218">
        <v>0</v>
      </c>
      <c r="E35" s="218">
        <v>110619.76</v>
      </c>
      <c r="F35" s="218">
        <v>109069.63</v>
      </c>
    </row>
    <row r="36" spans="1:6" ht="12" customHeight="1" x14ac:dyDescent="0.25">
      <c r="A36" s="216"/>
      <c r="B36" s="217" t="s">
        <v>233</v>
      </c>
      <c r="C36" s="202">
        <v>0</v>
      </c>
      <c r="D36" s="202">
        <v>1918235.83</v>
      </c>
      <c r="E36" s="202">
        <v>1918235.83</v>
      </c>
      <c r="F36" s="202">
        <v>596182</v>
      </c>
    </row>
    <row r="37" spans="1:6" ht="12" customHeight="1" x14ac:dyDescent="0.25">
      <c r="A37" s="219" t="s">
        <v>25</v>
      </c>
      <c r="B37" s="214" t="s">
        <v>217</v>
      </c>
      <c r="C37" s="211">
        <v>90698664.620000005</v>
      </c>
      <c r="D37" s="211">
        <v>1918235.83</v>
      </c>
      <c r="E37" s="211">
        <v>92616900.450000003</v>
      </c>
      <c r="F37" s="211">
        <v>83220795.519999892</v>
      </c>
    </row>
    <row r="38" spans="1:6" x14ac:dyDescent="0.25">
      <c r="A38" s="193" t="s">
        <v>35</v>
      </c>
      <c r="B38" s="194" t="s">
        <v>243</v>
      </c>
      <c r="C38" s="220">
        <v>0</v>
      </c>
      <c r="D38" s="220">
        <v>292948.30999999924</v>
      </c>
      <c r="E38" s="220">
        <v>292948.30999999924</v>
      </c>
      <c r="F38" s="220">
        <v>38060.150000001828</v>
      </c>
    </row>
    <row r="39" spans="1:6" x14ac:dyDescent="0.25">
      <c r="A39" s="208"/>
      <c r="B39" s="205" t="s">
        <v>175</v>
      </c>
      <c r="C39" s="202">
        <v>2497178.85</v>
      </c>
      <c r="D39" s="202">
        <v>0</v>
      </c>
      <c r="E39" s="202">
        <v>2497178.85</v>
      </c>
      <c r="F39" s="202">
        <v>2358085.6900000004</v>
      </c>
    </row>
    <row r="40" spans="1:6" x14ac:dyDescent="0.25">
      <c r="A40" s="208"/>
      <c r="B40" s="205" t="s">
        <v>176</v>
      </c>
      <c r="C40" s="202">
        <v>434245959.42000002</v>
      </c>
      <c r="D40" s="202">
        <v>0</v>
      </c>
      <c r="E40" s="202">
        <v>434245959.42000002</v>
      </c>
      <c r="F40" s="202">
        <v>389233296.87</v>
      </c>
    </row>
    <row r="41" spans="1:6" ht="12" customHeight="1" x14ac:dyDescent="0.25">
      <c r="A41" s="188"/>
      <c r="B41" s="191" t="s">
        <v>177</v>
      </c>
      <c r="C41" s="202">
        <v>248203208.47</v>
      </c>
      <c r="D41" s="202">
        <v>14084869.810000001</v>
      </c>
      <c r="E41" s="202">
        <v>262288078.28</v>
      </c>
      <c r="F41" s="202">
        <v>524220632.10999995</v>
      </c>
    </row>
    <row r="42" spans="1:6" ht="12" customHeight="1" x14ac:dyDescent="0.25">
      <c r="A42" s="188"/>
      <c r="B42" s="191" t="s">
        <v>178</v>
      </c>
      <c r="C42" s="202">
        <v>0</v>
      </c>
      <c r="D42" s="202">
        <v>10505.35</v>
      </c>
      <c r="E42" s="202">
        <v>10505.35</v>
      </c>
      <c r="F42" s="202">
        <v>25619.71</v>
      </c>
    </row>
    <row r="43" spans="1:6" ht="12" customHeight="1" x14ac:dyDescent="0.25">
      <c r="A43" s="188"/>
      <c r="B43" s="191" t="s">
        <v>219</v>
      </c>
      <c r="C43" s="202">
        <v>12931.51</v>
      </c>
      <c r="D43" s="202">
        <v>0</v>
      </c>
      <c r="E43" s="202">
        <v>12931.509999999995</v>
      </c>
      <c r="F43" s="202">
        <v>5.4569682106375702E-12</v>
      </c>
    </row>
    <row r="44" spans="1:6" ht="12" customHeight="1" x14ac:dyDescent="0.25">
      <c r="A44" s="219" t="s">
        <v>37</v>
      </c>
      <c r="B44" s="221" t="s">
        <v>48</v>
      </c>
      <c r="C44" s="211">
        <v>684959278.25</v>
      </c>
      <c r="D44" s="202">
        <v>14095375.16</v>
      </c>
      <c r="E44" s="211">
        <v>699054653.41000009</v>
      </c>
      <c r="F44" s="211">
        <v>915837634.38</v>
      </c>
    </row>
    <row r="45" spans="1:6" ht="12" customHeight="1" x14ac:dyDescent="0.25">
      <c r="A45" s="222" t="s">
        <v>49</v>
      </c>
      <c r="B45" s="223" t="s">
        <v>50</v>
      </c>
      <c r="C45" s="198">
        <v>1522815672.24</v>
      </c>
      <c r="D45" s="198">
        <v>831840004.54999995</v>
      </c>
      <c r="E45" s="198">
        <v>1547448625.6200001</v>
      </c>
      <c r="F45" s="198">
        <v>1714154235.3699999</v>
      </c>
    </row>
    <row r="46" spans="1:6" ht="12" customHeight="1" x14ac:dyDescent="0.25">
      <c r="A46" s="188"/>
      <c r="B46" s="191" t="s">
        <v>220</v>
      </c>
      <c r="C46" s="192">
        <v>0</v>
      </c>
      <c r="D46" s="192">
        <v>21929522663</v>
      </c>
      <c r="E46" s="192">
        <v>21929522663</v>
      </c>
      <c r="F46" s="192">
        <v>24617907795.860001</v>
      </c>
    </row>
    <row r="47" spans="1:6" ht="12" customHeight="1" x14ac:dyDescent="0.25">
      <c r="A47" s="224"/>
      <c r="B47" s="191" t="s">
        <v>221</v>
      </c>
      <c r="C47" s="192">
        <v>0</v>
      </c>
      <c r="D47" s="192">
        <v>0</v>
      </c>
      <c r="E47" s="192">
        <v>0</v>
      </c>
      <c r="F47" s="192">
        <v>0</v>
      </c>
    </row>
    <row r="48" spans="1:6" ht="12" customHeight="1" x14ac:dyDescent="0.25">
      <c r="A48" s="225"/>
      <c r="B48" s="226" t="s">
        <v>182</v>
      </c>
      <c r="C48" s="192">
        <v>127951658.74999885</v>
      </c>
      <c r="D48" s="192">
        <v>148870704.88999999</v>
      </c>
      <c r="E48" s="192">
        <v>276822363.63999885</v>
      </c>
      <c r="F48" s="192">
        <v>311672447.48000038</v>
      </c>
    </row>
    <row r="49" spans="1:6" ht="12" customHeight="1" x14ac:dyDescent="0.25">
      <c r="A49" s="225"/>
      <c r="B49" s="226" t="s">
        <v>237</v>
      </c>
      <c r="C49" s="192">
        <v>245000000</v>
      </c>
      <c r="D49" s="192">
        <v>49919712.390000001</v>
      </c>
      <c r="E49" s="192">
        <v>294919712.38999999</v>
      </c>
      <c r="F49" s="192">
        <v>379484963.28999996</v>
      </c>
    </row>
    <row r="50" spans="1:6" ht="12" customHeight="1" x14ac:dyDescent="0.25">
      <c r="A50" s="225"/>
      <c r="B50" s="226" t="s">
        <v>55</v>
      </c>
      <c r="C50" s="192">
        <v>0</v>
      </c>
      <c r="D50" s="192">
        <v>0</v>
      </c>
      <c r="E50" s="192">
        <v>0</v>
      </c>
      <c r="F50" s="192">
        <v>0</v>
      </c>
    </row>
    <row r="51" spans="1:6" ht="12" customHeight="1" x14ac:dyDescent="0.25">
      <c r="A51" s="225"/>
      <c r="B51" s="226" t="s">
        <v>153</v>
      </c>
      <c r="C51" s="227">
        <v>0</v>
      </c>
      <c r="D51" s="227">
        <v>0</v>
      </c>
      <c r="E51" s="227">
        <v>0</v>
      </c>
      <c r="F51" s="227">
        <v>0</v>
      </c>
    </row>
    <row r="52" spans="1:6" ht="12" customHeight="1" x14ac:dyDescent="0.25">
      <c r="A52" s="225"/>
      <c r="B52" s="226" t="s">
        <v>234</v>
      </c>
      <c r="C52" s="227">
        <v>0</v>
      </c>
      <c r="D52" s="227">
        <v>0</v>
      </c>
      <c r="E52" s="227">
        <v>0</v>
      </c>
      <c r="F52" s="227">
        <v>0</v>
      </c>
    </row>
    <row r="53" spans="1:6" x14ac:dyDescent="0.25">
      <c r="A53" s="225"/>
      <c r="B53" s="226" t="s">
        <v>57</v>
      </c>
      <c r="C53" s="192">
        <v>0</v>
      </c>
      <c r="D53" s="192">
        <v>0</v>
      </c>
      <c r="E53" s="192">
        <v>0</v>
      </c>
      <c r="F53" s="192">
        <v>0</v>
      </c>
    </row>
    <row r="54" spans="1:6" x14ac:dyDescent="0.25">
      <c r="A54" s="228" t="s">
        <v>58</v>
      </c>
      <c r="B54" s="197" t="s">
        <v>59</v>
      </c>
      <c r="C54" s="198">
        <v>372951658.74999887</v>
      </c>
      <c r="D54" s="198">
        <v>22128313080.279999</v>
      </c>
      <c r="E54" s="198">
        <v>22501264739.029999</v>
      </c>
      <c r="F54" s="198">
        <v>25309065206.630001</v>
      </c>
    </row>
    <row r="55" spans="1:6" x14ac:dyDescent="0.25">
      <c r="A55" s="229"/>
      <c r="B55" s="197" t="s">
        <v>60</v>
      </c>
      <c r="C55" s="198">
        <v>2159572258.5600004</v>
      </c>
      <c r="D55" s="198">
        <v>23498208070.23</v>
      </c>
      <c r="E55" s="198">
        <v>24586768350.049999</v>
      </c>
      <c r="F55" s="198">
        <v>27521147502.5</v>
      </c>
    </row>
    <row r="57" spans="1:6" ht="20.149999999999999" customHeight="1" x14ac:dyDescent="0.25">
      <c r="A57" s="184"/>
      <c r="B57" s="185" t="s">
        <v>61</v>
      </c>
      <c r="C57" s="186" t="s">
        <v>134</v>
      </c>
      <c r="D57" s="186" t="s">
        <v>5</v>
      </c>
      <c r="E57" s="186">
        <v>2022</v>
      </c>
      <c r="F57" s="186">
        <v>2021</v>
      </c>
    </row>
    <row r="58" spans="1:6" x14ac:dyDescent="0.25">
      <c r="A58" s="230"/>
      <c r="B58" s="203" t="s">
        <v>187</v>
      </c>
      <c r="C58" s="202">
        <v>1050462537.17</v>
      </c>
      <c r="D58" s="202">
        <v>0</v>
      </c>
      <c r="E58" s="202">
        <v>1050462537.17</v>
      </c>
      <c r="F58" s="202">
        <v>993332209.44000006</v>
      </c>
    </row>
    <row r="59" spans="1:6" x14ac:dyDescent="0.25">
      <c r="A59" s="230"/>
      <c r="B59" s="203" t="s">
        <v>63</v>
      </c>
      <c r="C59" s="231">
        <v>0</v>
      </c>
      <c r="D59" s="202">
        <v>0</v>
      </c>
      <c r="E59" s="202">
        <v>0</v>
      </c>
      <c r="F59" s="202">
        <v>0</v>
      </c>
    </row>
    <row r="60" spans="1:6" x14ac:dyDescent="0.25">
      <c r="A60" s="230"/>
      <c r="B60" s="203" t="s">
        <v>188</v>
      </c>
      <c r="C60" s="202">
        <v>0</v>
      </c>
      <c r="D60" s="202">
        <v>23486077481.560001</v>
      </c>
      <c r="E60" s="202">
        <v>23486077481.560001</v>
      </c>
      <c r="F60" s="202">
        <v>26085636892.439999</v>
      </c>
    </row>
    <row r="61" spans="1:6" s="233" customFormat="1" ht="20.149999999999999" customHeight="1" x14ac:dyDescent="0.25">
      <c r="A61" s="232" t="s">
        <v>13</v>
      </c>
      <c r="B61" s="214" t="s">
        <v>65</v>
      </c>
      <c r="C61" s="211">
        <v>1050462537.17</v>
      </c>
      <c r="D61" s="211">
        <v>23486077481.560001</v>
      </c>
      <c r="E61" s="211">
        <v>24536540018.73</v>
      </c>
      <c r="F61" s="211">
        <v>27078969101.879997</v>
      </c>
    </row>
    <row r="62" spans="1:6" s="233" customFormat="1" ht="20.149999999999999" customHeight="1" x14ac:dyDescent="0.25">
      <c r="A62" s="232" t="s">
        <v>15</v>
      </c>
      <c r="B62" s="214" t="s">
        <v>66</v>
      </c>
      <c r="C62" s="211">
        <v>0</v>
      </c>
      <c r="D62" s="211">
        <v>1410628.21</v>
      </c>
      <c r="E62" s="211">
        <v>1410628.21</v>
      </c>
      <c r="F62" s="211">
        <v>1311344.26</v>
      </c>
    </row>
    <row r="63" spans="1:6" s="233" customFormat="1" ht="20.149999999999999" customHeight="1" x14ac:dyDescent="0.25">
      <c r="A63" s="234" t="s">
        <v>17</v>
      </c>
      <c r="B63" s="235" t="s">
        <v>68</v>
      </c>
      <c r="C63" s="236">
        <v>1050462537.17</v>
      </c>
      <c r="D63" s="236">
        <v>23487488109.77</v>
      </c>
      <c r="E63" s="236">
        <v>24537950646.939999</v>
      </c>
      <c r="F63" s="236">
        <v>27080280446.139996</v>
      </c>
    </row>
    <row r="64" spans="1:6" x14ac:dyDescent="0.25">
      <c r="A64" s="230"/>
      <c r="B64" s="203" t="s">
        <v>190</v>
      </c>
      <c r="C64" s="202">
        <v>1212749.1799999988</v>
      </c>
      <c r="D64" s="202">
        <v>0</v>
      </c>
      <c r="E64" s="202">
        <v>1212749.1799999988</v>
      </c>
      <c r="F64" s="202">
        <v>913883.99</v>
      </c>
    </row>
    <row r="65" spans="1:6" x14ac:dyDescent="0.25">
      <c r="A65" s="230"/>
      <c r="B65" s="203" t="s">
        <v>222</v>
      </c>
      <c r="C65" s="237">
        <v>0</v>
      </c>
      <c r="D65" s="237">
        <v>0</v>
      </c>
      <c r="E65" s="237">
        <v>0</v>
      </c>
      <c r="F65" s="237">
        <v>0</v>
      </c>
    </row>
    <row r="66" spans="1:6" x14ac:dyDescent="0.25">
      <c r="A66" s="230"/>
      <c r="B66" s="203" t="s">
        <v>223</v>
      </c>
      <c r="C66" s="192">
        <v>0</v>
      </c>
      <c r="D66" s="192">
        <v>0</v>
      </c>
      <c r="E66" s="192">
        <v>0</v>
      </c>
      <c r="F66" s="192">
        <v>0</v>
      </c>
    </row>
    <row r="67" spans="1:6" s="233" customFormat="1" ht="20.149999999999999" customHeight="1" x14ac:dyDescent="0.25">
      <c r="A67" s="232" t="s">
        <v>13</v>
      </c>
      <c r="B67" s="214" t="s">
        <v>224</v>
      </c>
      <c r="C67" s="211">
        <v>1212749.1799999988</v>
      </c>
      <c r="D67" s="211">
        <v>0</v>
      </c>
      <c r="E67" s="211">
        <v>1212749.1799999988</v>
      </c>
      <c r="F67" s="211">
        <v>913883.99</v>
      </c>
    </row>
    <row r="68" spans="1:6" x14ac:dyDescent="0.25">
      <c r="A68" s="230"/>
      <c r="B68" s="203" t="s">
        <v>19</v>
      </c>
      <c r="C68" s="202">
        <v>18951794.229999997</v>
      </c>
      <c r="D68" s="202">
        <v>23541.309999999998</v>
      </c>
      <c r="E68" s="202">
        <v>18975335.539999995</v>
      </c>
      <c r="F68" s="202">
        <v>17841781.280000005</v>
      </c>
    </row>
    <row r="69" spans="1:6" x14ac:dyDescent="0.25">
      <c r="A69" s="230"/>
      <c r="B69" s="203" t="s">
        <v>225</v>
      </c>
      <c r="C69" s="238">
        <v>2049.1000000000581</v>
      </c>
      <c r="D69" s="238">
        <v>0</v>
      </c>
      <c r="E69" s="238">
        <v>2049.1000000000581</v>
      </c>
      <c r="F69" s="238">
        <v>3697.8000000000948</v>
      </c>
    </row>
    <row r="70" spans="1:6" x14ac:dyDescent="0.25">
      <c r="A70" s="230"/>
      <c r="B70" s="203" t="s">
        <v>223</v>
      </c>
      <c r="C70" s="192">
        <v>347339.7</v>
      </c>
      <c r="D70" s="192">
        <v>19710.599999999999</v>
      </c>
      <c r="E70" s="192">
        <v>367050.3</v>
      </c>
      <c r="F70" s="192">
        <v>459031.9</v>
      </c>
    </row>
    <row r="71" spans="1:6" x14ac:dyDescent="0.25">
      <c r="A71" s="230"/>
      <c r="B71" s="203" t="s">
        <v>226</v>
      </c>
      <c r="C71" s="202">
        <v>0</v>
      </c>
      <c r="D71" s="202">
        <v>0</v>
      </c>
      <c r="E71" s="202">
        <v>0</v>
      </c>
      <c r="F71" s="202">
        <v>398845083.58999997</v>
      </c>
    </row>
    <row r="72" spans="1:6" x14ac:dyDescent="0.25">
      <c r="A72" s="230"/>
      <c r="B72" s="203" t="s">
        <v>70</v>
      </c>
      <c r="C72" s="238">
        <v>807207051.16999996</v>
      </c>
      <c r="D72" s="238">
        <v>0</v>
      </c>
      <c r="E72" s="239" t="s">
        <v>27</v>
      </c>
      <c r="F72" s="239" t="s">
        <v>27</v>
      </c>
    </row>
    <row r="73" spans="1:6" s="233" customFormat="1" ht="20.149999999999999" customHeight="1" x14ac:dyDescent="0.25">
      <c r="A73" s="232" t="s">
        <v>15</v>
      </c>
      <c r="B73" s="214" t="s">
        <v>74</v>
      </c>
      <c r="C73" s="211">
        <v>826508234.19999993</v>
      </c>
      <c r="D73" s="211">
        <v>43251.909999999996</v>
      </c>
      <c r="E73" s="211">
        <v>19344434.939999953</v>
      </c>
      <c r="F73" s="211">
        <v>417149594.56999999</v>
      </c>
    </row>
    <row r="74" spans="1:6" x14ac:dyDescent="0.25">
      <c r="A74" s="212"/>
      <c r="B74" s="240" t="s">
        <v>227</v>
      </c>
      <c r="C74" s="202">
        <v>0</v>
      </c>
      <c r="D74" s="202">
        <v>57761.16</v>
      </c>
      <c r="E74" s="202">
        <v>57761.16</v>
      </c>
      <c r="F74" s="202">
        <v>76648.33</v>
      </c>
    </row>
    <row r="75" spans="1:6" x14ac:dyDescent="0.25">
      <c r="A75" s="212"/>
      <c r="B75" s="226" t="s">
        <v>241</v>
      </c>
      <c r="C75" s="202">
        <v>17194020.309999999</v>
      </c>
      <c r="D75" s="202">
        <v>0</v>
      </c>
      <c r="E75" s="202">
        <v>17194020.309999999</v>
      </c>
      <c r="F75" s="202">
        <v>12721013.029999999</v>
      </c>
    </row>
    <row r="76" spans="1:6" x14ac:dyDescent="0.25">
      <c r="A76" s="241"/>
      <c r="B76" s="226" t="s">
        <v>228</v>
      </c>
      <c r="C76" s="238">
        <v>0</v>
      </c>
      <c r="D76" s="238">
        <v>0</v>
      </c>
      <c r="E76" s="238">
        <v>0</v>
      </c>
      <c r="F76" s="238">
        <v>2.63753463514149E-11</v>
      </c>
    </row>
    <row r="77" spans="1:6" s="233" customFormat="1" ht="20.149999999999999" customHeight="1" x14ac:dyDescent="0.25">
      <c r="A77" s="232" t="s">
        <v>24</v>
      </c>
      <c r="B77" s="214" t="s">
        <v>36</v>
      </c>
      <c r="C77" s="211">
        <v>17194020.309999999</v>
      </c>
      <c r="D77" s="211">
        <v>57761.16</v>
      </c>
      <c r="E77" s="211">
        <v>17251781.469999999</v>
      </c>
      <c r="F77" s="211">
        <v>12797661.359999999</v>
      </c>
    </row>
    <row r="78" spans="1:6" x14ac:dyDescent="0.25">
      <c r="A78" s="212"/>
      <c r="B78" s="240" t="s">
        <v>90</v>
      </c>
      <c r="C78" s="202">
        <v>0</v>
      </c>
      <c r="D78" s="202">
        <v>3483215.9699999997</v>
      </c>
      <c r="E78" s="202">
        <v>3483215.9699999997</v>
      </c>
      <c r="F78" s="202">
        <v>2999952.54</v>
      </c>
    </row>
    <row r="79" spans="1:6" x14ac:dyDescent="0.25">
      <c r="A79" s="241"/>
      <c r="B79" s="242" t="s">
        <v>229</v>
      </c>
      <c r="C79" s="202">
        <v>52093.329999999703</v>
      </c>
      <c r="D79" s="202">
        <v>177407.7699999999</v>
      </c>
      <c r="E79" s="202">
        <v>229501.0999999996</v>
      </c>
      <c r="F79" s="202">
        <v>140079.58999999892</v>
      </c>
    </row>
    <row r="80" spans="1:6" s="233" customFormat="1" ht="20.149999999999999" customHeight="1" x14ac:dyDescent="0.25">
      <c r="A80" s="232" t="s">
        <v>25</v>
      </c>
      <c r="B80" s="214" t="s">
        <v>230</v>
      </c>
      <c r="C80" s="211">
        <v>52093.329999999703</v>
      </c>
      <c r="D80" s="211">
        <v>3660623.7399999998</v>
      </c>
      <c r="E80" s="211">
        <v>3712717.0699999994</v>
      </c>
      <c r="F80" s="211">
        <v>3140032.129999999</v>
      </c>
    </row>
    <row r="81" spans="1:6" x14ac:dyDescent="0.25">
      <c r="A81" s="241"/>
      <c r="B81" s="203" t="s">
        <v>231</v>
      </c>
      <c r="C81" s="202">
        <v>162177.16</v>
      </c>
      <c r="D81" s="202">
        <v>6695149.3200000003</v>
      </c>
      <c r="E81" s="202">
        <v>6857326.4800000004</v>
      </c>
      <c r="F81" s="202">
        <v>6570301.3600000003</v>
      </c>
    </row>
    <row r="82" spans="1:6" x14ac:dyDescent="0.25">
      <c r="A82" s="230"/>
      <c r="B82" s="203" t="s">
        <v>200</v>
      </c>
      <c r="C82" s="202">
        <v>660</v>
      </c>
      <c r="D82" s="202">
        <v>263174.33</v>
      </c>
      <c r="E82" s="202">
        <v>263834.33</v>
      </c>
      <c r="F82" s="202">
        <v>37710.53</v>
      </c>
    </row>
    <row r="83" spans="1:6" x14ac:dyDescent="0.25">
      <c r="A83" s="230"/>
      <c r="B83" s="203" t="s">
        <v>202</v>
      </c>
      <c r="C83" s="202">
        <v>138848.81</v>
      </c>
      <c r="D83" s="202">
        <v>0</v>
      </c>
      <c r="E83" s="202">
        <v>138848.81</v>
      </c>
      <c r="F83" s="202">
        <v>189666.24</v>
      </c>
    </row>
    <row r="84" spans="1:6" x14ac:dyDescent="0.25">
      <c r="A84" s="230"/>
      <c r="B84" s="203" t="s">
        <v>219</v>
      </c>
      <c r="C84" s="202">
        <v>36010.83</v>
      </c>
      <c r="D84" s="202">
        <v>1.9948771523559092E-9</v>
      </c>
      <c r="E84" s="202">
        <v>36010.830000001995</v>
      </c>
      <c r="F84" s="202">
        <v>55877.79999990591</v>
      </c>
    </row>
    <row r="85" spans="1:6" s="233" customFormat="1" ht="20.149999999999999" customHeight="1" x14ac:dyDescent="0.25">
      <c r="A85" s="232" t="s">
        <v>35</v>
      </c>
      <c r="B85" s="214" t="s">
        <v>48</v>
      </c>
      <c r="C85" s="211">
        <v>337696.8</v>
      </c>
      <c r="D85" s="211">
        <v>6958323.6500000022</v>
      </c>
      <c r="E85" s="211">
        <v>7296020.450000002</v>
      </c>
      <c r="F85" s="211">
        <v>6853555.9299999066</v>
      </c>
    </row>
    <row r="86" spans="1:6" s="233" customFormat="1" ht="20.149999999999999" customHeight="1" x14ac:dyDescent="0.25">
      <c r="A86" s="234" t="s">
        <v>49</v>
      </c>
      <c r="B86" s="235" t="s">
        <v>50</v>
      </c>
      <c r="C86" s="236">
        <v>845304793.81999981</v>
      </c>
      <c r="D86" s="236">
        <v>10719960.460000003</v>
      </c>
      <c r="E86" s="236">
        <v>48817703.109999955</v>
      </c>
      <c r="F86" s="236">
        <v>440854727.9799999</v>
      </c>
    </row>
    <row r="87" spans="1:6" x14ac:dyDescent="0.25">
      <c r="A87" s="230"/>
      <c r="B87" s="203" t="s">
        <v>83</v>
      </c>
      <c r="C87" s="192">
        <v>0</v>
      </c>
      <c r="D87" s="192">
        <v>0</v>
      </c>
      <c r="E87" s="192">
        <v>0</v>
      </c>
      <c r="F87" s="192">
        <v>0</v>
      </c>
    </row>
    <row r="88" spans="1:6" s="233" customFormat="1" ht="20.149999999999999" customHeight="1" x14ac:dyDescent="0.25">
      <c r="A88" s="234" t="s">
        <v>58</v>
      </c>
      <c r="B88" s="235" t="s">
        <v>59</v>
      </c>
      <c r="C88" s="236">
        <v>0</v>
      </c>
      <c r="D88" s="236">
        <v>0</v>
      </c>
      <c r="E88" s="236">
        <v>0</v>
      </c>
      <c r="F88" s="236">
        <v>0</v>
      </c>
    </row>
    <row r="89" spans="1:6" s="233" customFormat="1" ht="30" customHeight="1" x14ac:dyDescent="0.25">
      <c r="A89" s="234"/>
      <c r="B89" s="235" t="s">
        <v>84</v>
      </c>
      <c r="C89" s="236">
        <v>1895767330.9899998</v>
      </c>
      <c r="D89" s="236">
        <v>23498208070.23</v>
      </c>
      <c r="E89" s="236">
        <v>24586768350.049999</v>
      </c>
      <c r="F89" s="236">
        <v>27521135174.119995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autoPageBreaks="0"/>
  </sheetPr>
  <dimension ref="A1:I78"/>
  <sheetViews>
    <sheetView topLeftCell="A34" workbookViewId="0">
      <selection activeCell="A52" sqref="A52:I52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9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9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9" s="24" customFormat="1" ht="11.15" customHeight="1" x14ac:dyDescent="0.25">
      <c r="A4" s="25" t="s">
        <v>129</v>
      </c>
      <c r="B4" s="23"/>
      <c r="C4" s="23"/>
      <c r="D4" s="23"/>
      <c r="E4" s="23"/>
      <c r="F4" s="23"/>
    </row>
    <row r="5" spans="1:9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9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9" s="24" customFormat="1" ht="10.5" customHeight="1" x14ac:dyDescent="0.25">
      <c r="A7" s="27"/>
      <c r="B7" s="23"/>
      <c r="C7" s="23"/>
      <c r="D7" s="23"/>
      <c r="E7" s="23"/>
      <c r="F7" s="23"/>
    </row>
    <row r="8" spans="1:9" ht="20.149999999999999" customHeight="1" x14ac:dyDescent="0.25">
      <c r="A8" s="164"/>
      <c r="B8" s="167" t="s">
        <v>0</v>
      </c>
      <c r="C8" s="168" t="s">
        <v>1</v>
      </c>
      <c r="D8" s="168" t="s">
        <v>2</v>
      </c>
      <c r="E8" s="168" t="s">
        <v>3</v>
      </c>
      <c r="F8" s="168" t="s">
        <v>4</v>
      </c>
      <c r="G8" s="168" t="s">
        <v>6</v>
      </c>
      <c r="H8" s="168">
        <v>2004</v>
      </c>
      <c r="I8" s="168">
        <v>2003</v>
      </c>
    </row>
    <row r="9" spans="1:9" x14ac:dyDescent="0.25">
      <c r="A9" s="5"/>
      <c r="B9" s="6" t="s">
        <v>7</v>
      </c>
      <c r="C9" s="7">
        <v>310913.56</v>
      </c>
      <c r="D9" s="7">
        <v>3149459.07</v>
      </c>
      <c r="E9" s="7">
        <v>434246.64</v>
      </c>
      <c r="F9" s="7">
        <v>0</v>
      </c>
      <c r="G9" s="7">
        <v>0</v>
      </c>
      <c r="H9" s="7">
        <v>3894619.27</v>
      </c>
      <c r="I9" s="7">
        <v>3894619.27</v>
      </c>
    </row>
    <row r="10" spans="1:9" x14ac:dyDescent="0.25">
      <c r="A10" s="5"/>
      <c r="B10" s="6" t="s">
        <v>91</v>
      </c>
      <c r="C10" s="7">
        <v>42592643.770000003</v>
      </c>
      <c r="D10" s="7">
        <v>209415412.40000001</v>
      </c>
      <c r="E10" s="7">
        <v>24668628.780000001</v>
      </c>
      <c r="F10" s="7">
        <v>1534989.72</v>
      </c>
      <c r="G10" s="7">
        <v>0</v>
      </c>
      <c r="H10" s="7">
        <v>278211674.67000008</v>
      </c>
      <c r="I10" s="7">
        <v>271962052.27000004</v>
      </c>
    </row>
    <row r="11" spans="1:9" x14ac:dyDescent="0.25">
      <c r="A11" s="5"/>
      <c r="B11" s="6" t="s">
        <v>92</v>
      </c>
      <c r="C11" s="7">
        <v>0</v>
      </c>
      <c r="D11" s="7">
        <v>0</v>
      </c>
      <c r="E11" s="7">
        <v>151718.88</v>
      </c>
      <c r="F11" s="7">
        <v>0</v>
      </c>
      <c r="G11" s="7">
        <v>0</v>
      </c>
      <c r="H11" s="7">
        <v>151718.88</v>
      </c>
      <c r="I11" s="7">
        <v>151718.88</v>
      </c>
    </row>
    <row r="12" spans="1:9" x14ac:dyDescent="0.25">
      <c r="A12" s="5"/>
      <c r="B12" s="6" t="s">
        <v>9</v>
      </c>
      <c r="C12" s="7">
        <v>40279.72</v>
      </c>
      <c r="D12" s="7">
        <v>0</v>
      </c>
      <c r="E12" s="7">
        <v>0</v>
      </c>
      <c r="F12" s="7">
        <v>0</v>
      </c>
      <c r="G12" s="7">
        <v>0</v>
      </c>
      <c r="H12" s="7">
        <v>40279.72</v>
      </c>
      <c r="I12" s="7">
        <v>40279.72</v>
      </c>
    </row>
    <row r="13" spans="1:9" x14ac:dyDescent="0.25">
      <c r="A13" s="5"/>
      <c r="B13" s="6" t="s">
        <v>10</v>
      </c>
      <c r="C13" s="7">
        <v>9556763.2899999991</v>
      </c>
      <c r="D13" s="7">
        <v>0</v>
      </c>
      <c r="E13" s="7">
        <v>0</v>
      </c>
      <c r="F13" s="7">
        <v>0</v>
      </c>
      <c r="G13" s="7">
        <v>0</v>
      </c>
      <c r="H13" s="7">
        <v>9556763.2899999991</v>
      </c>
      <c r="I13" s="7">
        <v>1219920.52</v>
      </c>
    </row>
    <row r="14" spans="1:9" x14ac:dyDescent="0.25">
      <c r="A14" s="5"/>
      <c r="B14" s="6" t="s">
        <v>93</v>
      </c>
      <c r="C14" s="7">
        <v>-15826083.810000001</v>
      </c>
      <c r="D14" s="7">
        <v>-58538242.950000003</v>
      </c>
      <c r="E14" s="7">
        <v>-9500360.4100000001</v>
      </c>
      <c r="F14" s="7">
        <v>-402122.99</v>
      </c>
      <c r="G14" s="7">
        <v>0</v>
      </c>
      <c r="H14" s="7">
        <v>-84266810.159999996</v>
      </c>
      <c r="I14" s="7">
        <v>-78833705.190000013</v>
      </c>
    </row>
    <row r="15" spans="1:9" x14ac:dyDescent="0.25">
      <c r="A15" s="5"/>
      <c r="B15" s="6" t="s">
        <v>94</v>
      </c>
      <c r="C15" s="7">
        <v>0</v>
      </c>
      <c r="D15" s="7">
        <v>0</v>
      </c>
      <c r="E15" s="7">
        <v>-9103.14</v>
      </c>
      <c r="F15" s="7">
        <v>0</v>
      </c>
      <c r="G15" s="7">
        <v>0</v>
      </c>
      <c r="H15" s="7">
        <v>-9103.14</v>
      </c>
      <c r="I15" s="7">
        <v>-6068.76</v>
      </c>
    </row>
    <row r="16" spans="1:9" x14ac:dyDescent="0.25">
      <c r="A16" s="5"/>
      <c r="B16" s="6" t="s">
        <v>95</v>
      </c>
      <c r="C16" s="7">
        <v>-40279.72</v>
      </c>
      <c r="D16" s="7">
        <v>0</v>
      </c>
      <c r="E16" s="7">
        <v>0</v>
      </c>
      <c r="F16" s="7">
        <v>0</v>
      </c>
      <c r="G16" s="7">
        <v>0</v>
      </c>
      <c r="H16" s="7">
        <v>-40279.72</v>
      </c>
      <c r="I16" s="7">
        <v>-40279.72</v>
      </c>
    </row>
    <row r="17" spans="1:9" ht="20.149999999999999" customHeight="1" x14ac:dyDescent="0.25">
      <c r="A17" s="8" t="s">
        <v>13</v>
      </c>
      <c r="B17" s="9" t="s">
        <v>14</v>
      </c>
      <c r="C17" s="10">
        <v>36634236.810000002</v>
      </c>
      <c r="D17" s="10">
        <v>154026628.51999998</v>
      </c>
      <c r="E17" s="10">
        <v>15745130.75</v>
      </c>
      <c r="F17" s="10">
        <v>1132866.73</v>
      </c>
      <c r="G17" s="10">
        <v>0</v>
      </c>
      <c r="H17" s="10">
        <v>207538862.80999997</v>
      </c>
      <c r="I17" s="10">
        <v>198388536.99000001</v>
      </c>
    </row>
    <row r="18" spans="1:9" ht="20.149999999999999" customHeight="1" x14ac:dyDescent="0.25">
      <c r="A18" s="8" t="s">
        <v>15</v>
      </c>
      <c r="B18" s="9" t="s">
        <v>16</v>
      </c>
      <c r="C18" s="10">
        <v>57625.46</v>
      </c>
      <c r="D18" s="10">
        <v>670762385.13999999</v>
      </c>
      <c r="E18" s="10">
        <v>67098.649999999994</v>
      </c>
      <c r="F18" s="10">
        <v>0</v>
      </c>
      <c r="G18" s="10">
        <v>0</v>
      </c>
      <c r="H18" s="10">
        <v>670887109.25</v>
      </c>
      <c r="I18" s="10">
        <v>731288535.6500001</v>
      </c>
    </row>
    <row r="19" spans="1:9" ht="20.149999999999999" customHeight="1" x14ac:dyDescent="0.25">
      <c r="A19" s="11" t="s">
        <v>17</v>
      </c>
      <c r="B19" s="12" t="s">
        <v>18</v>
      </c>
      <c r="C19" s="13">
        <v>36691862.270000003</v>
      </c>
      <c r="D19" s="13">
        <v>824789013.65999997</v>
      </c>
      <c r="E19" s="13">
        <v>15812229.4</v>
      </c>
      <c r="F19" s="13">
        <v>1132866.73</v>
      </c>
      <c r="G19" s="13">
        <v>0</v>
      </c>
      <c r="H19" s="13">
        <v>878425972.05999994</v>
      </c>
      <c r="I19" s="13">
        <v>929677072.63999999</v>
      </c>
    </row>
    <row r="20" spans="1:9" x14ac:dyDescent="0.25">
      <c r="A20" s="5"/>
      <c r="B20" s="6" t="s">
        <v>19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62052.84</v>
      </c>
    </row>
    <row r="21" spans="1:9" x14ac:dyDescent="0.25">
      <c r="A21" s="5"/>
      <c r="B21" s="6" t="s">
        <v>20</v>
      </c>
      <c r="C21" s="7">
        <v>32413</v>
      </c>
      <c r="D21" s="7">
        <v>210850.36</v>
      </c>
      <c r="E21" s="7">
        <v>25221.69</v>
      </c>
      <c r="F21" s="7">
        <v>3833.11</v>
      </c>
      <c r="G21" s="7">
        <v>0</v>
      </c>
      <c r="H21" s="7">
        <v>272318.15999999997</v>
      </c>
      <c r="I21" s="7">
        <v>256583.69</v>
      </c>
    </row>
    <row r="22" spans="1:9" x14ac:dyDescent="0.25">
      <c r="A22" s="5"/>
      <c r="B22" s="20" t="s">
        <v>86</v>
      </c>
      <c r="C22" s="7">
        <v>3524118.34</v>
      </c>
      <c r="D22" s="7">
        <v>6546845.75</v>
      </c>
      <c r="E22" s="7">
        <v>280323.03000000003</v>
      </c>
      <c r="F22" s="7">
        <v>779.47</v>
      </c>
      <c r="G22" s="7">
        <v>12291705.359999999</v>
      </c>
      <c r="H22" s="7">
        <v>22643771.949999999</v>
      </c>
      <c r="I22" s="7">
        <v>41005796.159999996</v>
      </c>
    </row>
    <row r="23" spans="1:9" ht="20.149999999999999" customHeight="1" x14ac:dyDescent="0.25">
      <c r="A23" s="8" t="s">
        <v>13</v>
      </c>
      <c r="B23" s="9" t="s">
        <v>22</v>
      </c>
      <c r="C23" s="10">
        <v>3556531.34</v>
      </c>
      <c r="D23" s="10">
        <v>6757696.1100000003</v>
      </c>
      <c r="E23" s="10">
        <v>305544.71999999997</v>
      </c>
      <c r="F23" s="10">
        <v>4612.58</v>
      </c>
      <c r="G23" s="10">
        <v>12291705.359999999</v>
      </c>
      <c r="H23" s="14">
        <v>22916090.109999999</v>
      </c>
      <c r="I23" s="14">
        <v>41324432.689999998</v>
      </c>
    </row>
    <row r="24" spans="1:9" ht="20.149999999999999" customHeight="1" x14ac:dyDescent="0.25">
      <c r="A24" s="8" t="s">
        <v>15</v>
      </c>
      <c r="B24" s="9" t="s">
        <v>26</v>
      </c>
      <c r="C24" s="10">
        <v>205973758.47</v>
      </c>
      <c r="D24" s="10">
        <v>176474722.22999999</v>
      </c>
      <c r="E24" s="10">
        <v>35273439.780000001</v>
      </c>
      <c r="F24" s="10">
        <v>17490904.23</v>
      </c>
      <c r="G24" s="10">
        <v>0</v>
      </c>
      <c r="H24" s="17" t="s">
        <v>27</v>
      </c>
      <c r="I24" s="17" t="s">
        <v>27</v>
      </c>
    </row>
    <row r="25" spans="1:9" x14ac:dyDescent="0.25">
      <c r="A25" s="5"/>
      <c r="B25" s="6" t="s">
        <v>28</v>
      </c>
      <c r="C25" s="7">
        <v>0</v>
      </c>
      <c r="D25" s="7">
        <v>254969.19</v>
      </c>
      <c r="E25" s="7">
        <v>0</v>
      </c>
      <c r="F25" s="7">
        <v>0</v>
      </c>
      <c r="G25" s="7">
        <v>0</v>
      </c>
      <c r="H25" s="7">
        <v>254969.19</v>
      </c>
      <c r="I25" s="7">
        <v>0</v>
      </c>
    </row>
    <row r="26" spans="1:9" x14ac:dyDescent="0.25">
      <c r="A26" s="5"/>
      <c r="B26" s="6" t="s">
        <v>29</v>
      </c>
      <c r="C26" s="7">
        <v>3049112.93</v>
      </c>
      <c r="D26" s="7">
        <v>1535948.39</v>
      </c>
      <c r="E26" s="7">
        <v>503543.32</v>
      </c>
      <c r="F26" s="7">
        <v>87638.74</v>
      </c>
      <c r="G26" s="7">
        <v>0</v>
      </c>
      <c r="H26" s="7">
        <v>5176243.38</v>
      </c>
      <c r="I26" s="7">
        <v>4448074.13</v>
      </c>
    </row>
    <row r="27" spans="1:9" x14ac:dyDescent="0.25">
      <c r="A27" s="5"/>
      <c r="B27" s="6" t="s">
        <v>30</v>
      </c>
      <c r="C27" s="7">
        <v>4032675.46</v>
      </c>
      <c r="D27" s="7">
        <v>1606989.07</v>
      </c>
      <c r="E27" s="7">
        <v>354527.38</v>
      </c>
      <c r="F27" s="7">
        <v>197975.85</v>
      </c>
      <c r="G27" s="7">
        <v>0</v>
      </c>
      <c r="H27" s="7">
        <v>6192167.7599999998</v>
      </c>
      <c r="I27" s="7">
        <v>5268072.45</v>
      </c>
    </row>
    <row r="28" spans="1:9" x14ac:dyDescent="0.25">
      <c r="A28" s="5"/>
      <c r="B28" s="6" t="s">
        <v>96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1214.46</v>
      </c>
    </row>
    <row r="29" spans="1:9" x14ac:dyDescent="0.25">
      <c r="A29" s="5"/>
      <c r="B29" s="6" t="s">
        <v>32</v>
      </c>
      <c r="C29" s="7">
        <v>0</v>
      </c>
      <c r="D29" s="7">
        <v>1166.8699999999999</v>
      </c>
      <c r="E29" s="7">
        <v>0</v>
      </c>
      <c r="F29" s="7">
        <v>0</v>
      </c>
      <c r="G29" s="7">
        <v>0</v>
      </c>
      <c r="H29" s="7">
        <v>1166.8699999999999</v>
      </c>
      <c r="I29" s="7">
        <v>808.84</v>
      </c>
    </row>
    <row r="30" spans="1:9" x14ac:dyDescent="0.25">
      <c r="A30" s="5"/>
      <c r="B30" s="6" t="s">
        <v>33</v>
      </c>
      <c r="C30" s="7">
        <v>73021.67</v>
      </c>
      <c r="D30" s="7">
        <v>0</v>
      </c>
      <c r="E30" s="7">
        <v>0</v>
      </c>
      <c r="F30" s="7">
        <v>0</v>
      </c>
      <c r="G30" s="7">
        <v>0</v>
      </c>
      <c r="H30" s="7">
        <v>73021.67</v>
      </c>
      <c r="I30" s="7">
        <v>85862.74</v>
      </c>
    </row>
    <row r="31" spans="1:9" x14ac:dyDescent="0.25">
      <c r="A31" s="5"/>
      <c r="B31" s="6" t="s">
        <v>34</v>
      </c>
      <c r="C31" s="7">
        <v>323999.92</v>
      </c>
      <c r="D31" s="7">
        <v>40218.06</v>
      </c>
      <c r="E31" s="7">
        <v>78531.05</v>
      </c>
      <c r="F31" s="7">
        <v>50383.67</v>
      </c>
      <c r="G31" s="7">
        <v>0</v>
      </c>
      <c r="H31" s="7">
        <v>493132.7</v>
      </c>
      <c r="I31" s="7">
        <v>483548.69</v>
      </c>
    </row>
    <row r="32" spans="1:9" ht="20.149999999999999" customHeight="1" x14ac:dyDescent="0.25">
      <c r="A32" s="8" t="s">
        <v>24</v>
      </c>
      <c r="B32" s="9" t="s">
        <v>36</v>
      </c>
      <c r="C32" s="10">
        <v>7478809.9800000004</v>
      </c>
      <c r="D32" s="10">
        <v>3439291.58</v>
      </c>
      <c r="E32" s="10">
        <v>936601.75</v>
      </c>
      <c r="F32" s="10">
        <v>335998.26</v>
      </c>
      <c r="G32" s="10">
        <v>0</v>
      </c>
      <c r="H32" s="10">
        <v>12190701.57</v>
      </c>
      <c r="I32" s="10">
        <v>10287581.309999999</v>
      </c>
    </row>
    <row r="33" spans="1:9" ht="20.149999999999999" customHeight="1" x14ac:dyDescent="0.25">
      <c r="A33" s="8" t="s">
        <v>25</v>
      </c>
      <c r="B33" s="9" t="s">
        <v>38</v>
      </c>
      <c r="C33" s="10">
        <v>0</v>
      </c>
      <c r="D33" s="10">
        <v>0</v>
      </c>
      <c r="E33" s="10">
        <v>0</v>
      </c>
      <c r="F33" s="10">
        <v>0</v>
      </c>
      <c r="G33" s="10">
        <v>429624696.81</v>
      </c>
      <c r="H33" s="10">
        <v>429624696.81</v>
      </c>
      <c r="I33" s="10">
        <v>411588155.38999999</v>
      </c>
    </row>
    <row r="34" spans="1:9" ht="20.149999999999999" customHeight="1" x14ac:dyDescent="0.25">
      <c r="A34" s="8" t="s">
        <v>35</v>
      </c>
      <c r="B34" s="9" t="s">
        <v>40</v>
      </c>
      <c r="C34" s="10">
        <v>3835.2</v>
      </c>
      <c r="D34" s="10">
        <v>26820.01</v>
      </c>
      <c r="E34" s="10">
        <v>0</v>
      </c>
      <c r="F34" s="10">
        <v>0</v>
      </c>
      <c r="G34" s="10">
        <v>0</v>
      </c>
      <c r="H34" s="10">
        <v>30655.21</v>
      </c>
      <c r="I34" s="10">
        <v>65255.88</v>
      </c>
    </row>
    <row r="35" spans="1:9" x14ac:dyDescent="0.25">
      <c r="A35" s="5"/>
      <c r="B35" s="6" t="s">
        <v>41</v>
      </c>
      <c r="C35" s="7">
        <v>944261.12</v>
      </c>
      <c r="D35" s="7">
        <v>341389.25</v>
      </c>
      <c r="E35" s="7">
        <v>181187.62</v>
      </c>
      <c r="F35" s="7">
        <v>96433.51</v>
      </c>
      <c r="G35" s="7">
        <v>0</v>
      </c>
      <c r="H35" s="7">
        <v>1563271.5</v>
      </c>
      <c r="I35" s="7">
        <v>1524288.02</v>
      </c>
    </row>
    <row r="36" spans="1:9" ht="12" customHeight="1" x14ac:dyDescent="0.25">
      <c r="A36" s="5"/>
      <c r="B36" s="6" t="s">
        <v>42</v>
      </c>
      <c r="C36" s="7">
        <v>83943701.019999996</v>
      </c>
      <c r="D36" s="7">
        <v>50725447.109999999</v>
      </c>
      <c r="E36" s="7">
        <v>12753585.560000001</v>
      </c>
      <c r="F36" s="7">
        <v>6941402.8600000003</v>
      </c>
      <c r="G36" s="7">
        <v>0</v>
      </c>
      <c r="H36" s="7">
        <v>154364136.55000001</v>
      </c>
      <c r="I36" s="7">
        <v>145159315.51000002</v>
      </c>
    </row>
    <row r="37" spans="1:9" ht="12" customHeight="1" x14ac:dyDescent="0.25">
      <c r="A37" s="5"/>
      <c r="B37" s="6" t="s">
        <v>97</v>
      </c>
      <c r="C37" s="7">
        <v>5794309.9100000001</v>
      </c>
      <c r="D37" s="7">
        <v>5115807.7699999996</v>
      </c>
      <c r="E37" s="7">
        <v>894836.15</v>
      </c>
      <c r="F37" s="7">
        <v>486751.53</v>
      </c>
      <c r="G37" s="7">
        <v>0</v>
      </c>
      <c r="H37" s="7">
        <v>12291705.359999999</v>
      </c>
      <c r="I37" s="7">
        <v>30272169.929999996</v>
      </c>
    </row>
    <row r="38" spans="1:9" x14ac:dyDescent="0.25">
      <c r="A38" s="5"/>
      <c r="B38" s="6" t="s">
        <v>44</v>
      </c>
      <c r="C38" s="7">
        <v>0</v>
      </c>
      <c r="D38" s="7">
        <v>290425.99</v>
      </c>
      <c r="E38" s="7">
        <v>0</v>
      </c>
      <c r="F38" s="7">
        <v>16354.2</v>
      </c>
      <c r="G38" s="7">
        <v>155687634.62</v>
      </c>
      <c r="H38" s="7">
        <v>155994414.81</v>
      </c>
      <c r="I38" s="7">
        <v>147237187.69999999</v>
      </c>
    </row>
    <row r="39" spans="1:9" x14ac:dyDescent="0.25">
      <c r="A39" s="5"/>
      <c r="B39" s="6" t="s">
        <v>45</v>
      </c>
      <c r="C39" s="7">
        <v>12141.12</v>
      </c>
      <c r="D39" s="7">
        <v>0</v>
      </c>
      <c r="E39" s="7">
        <v>0</v>
      </c>
      <c r="F39" s="7">
        <v>0</v>
      </c>
      <c r="G39" s="7">
        <v>0</v>
      </c>
      <c r="H39" s="7">
        <v>12141.12</v>
      </c>
      <c r="I39" s="7">
        <v>0</v>
      </c>
    </row>
    <row r="40" spans="1:9" x14ac:dyDescent="0.25">
      <c r="A40" s="5"/>
      <c r="B40" s="6" t="s">
        <v>46</v>
      </c>
      <c r="C40" s="7">
        <v>0</v>
      </c>
      <c r="D40" s="7">
        <v>50</v>
      </c>
      <c r="E40" s="7">
        <v>0</v>
      </c>
      <c r="F40" s="7">
        <v>0</v>
      </c>
      <c r="G40" s="7">
        <v>0</v>
      </c>
      <c r="H40" s="7">
        <v>50</v>
      </c>
      <c r="I40" s="7">
        <v>1129192.98</v>
      </c>
    </row>
    <row r="41" spans="1:9" ht="20.149999999999999" customHeight="1" x14ac:dyDescent="0.25">
      <c r="A41" s="8" t="s">
        <v>37</v>
      </c>
      <c r="B41" s="9" t="s">
        <v>48</v>
      </c>
      <c r="C41" s="10">
        <v>90694413.170000002</v>
      </c>
      <c r="D41" s="10">
        <v>56473120.119999997</v>
      </c>
      <c r="E41" s="10">
        <v>13829609.33</v>
      </c>
      <c r="F41" s="10">
        <v>7540942.1000000006</v>
      </c>
      <c r="G41" s="10">
        <v>155687634.62</v>
      </c>
      <c r="H41" s="10">
        <v>324225719.34000003</v>
      </c>
      <c r="I41" s="10">
        <v>325322154.13999999</v>
      </c>
    </row>
    <row r="42" spans="1:9" ht="20.149999999999999" customHeight="1" x14ac:dyDescent="0.25">
      <c r="A42" s="11" t="s">
        <v>49</v>
      </c>
      <c r="B42" s="12" t="s">
        <v>50</v>
      </c>
      <c r="C42" s="13">
        <v>307707348.16000003</v>
      </c>
      <c r="D42" s="13">
        <v>243171650.05000001</v>
      </c>
      <c r="E42" s="13">
        <v>50345195.579999998</v>
      </c>
      <c r="F42" s="13">
        <v>25372457.170000002</v>
      </c>
      <c r="G42" s="13">
        <v>597604036.78999996</v>
      </c>
      <c r="H42" s="13">
        <v>788987863.03999996</v>
      </c>
      <c r="I42" s="13">
        <v>788587579.40999997</v>
      </c>
    </row>
    <row r="43" spans="1:9" x14ac:dyDescent="0.25">
      <c r="A43" s="5"/>
      <c r="B43" s="6" t="s">
        <v>87</v>
      </c>
      <c r="C43" s="7">
        <v>373575.54</v>
      </c>
      <c r="D43" s="7">
        <v>379283797.93000001</v>
      </c>
      <c r="E43" s="7">
        <v>0</v>
      </c>
      <c r="F43" s="7">
        <v>0</v>
      </c>
      <c r="G43" s="7">
        <v>0</v>
      </c>
      <c r="H43" s="7">
        <v>379657373.47000003</v>
      </c>
      <c r="I43" s="7">
        <v>446779260.95000005</v>
      </c>
    </row>
    <row r="44" spans="1:9" x14ac:dyDescent="0.25">
      <c r="A44" s="5"/>
      <c r="B44" s="6" t="s">
        <v>98</v>
      </c>
      <c r="C44" s="7">
        <v>0</v>
      </c>
      <c r="D44" s="7">
        <v>10227816.859999999</v>
      </c>
      <c r="E44" s="7">
        <v>0</v>
      </c>
      <c r="F44" s="7">
        <v>0</v>
      </c>
      <c r="G44" s="7">
        <v>0</v>
      </c>
      <c r="H44" s="7">
        <v>10227816.859999999</v>
      </c>
      <c r="I44" s="7">
        <v>11326660.48</v>
      </c>
    </row>
    <row r="45" spans="1:9" x14ac:dyDescent="0.25">
      <c r="A45" s="5"/>
      <c r="B45" s="6" t="s">
        <v>53</v>
      </c>
      <c r="C45" s="7">
        <v>734422.42</v>
      </c>
      <c r="D45" s="7">
        <v>19173463.09</v>
      </c>
      <c r="E45" s="7">
        <v>2268818.7400000002</v>
      </c>
      <c r="F45" s="7">
        <v>254485.32</v>
      </c>
      <c r="G45" s="7">
        <v>0</v>
      </c>
      <c r="H45" s="7">
        <v>22431189.57</v>
      </c>
      <c r="I45" s="7">
        <v>22498793.400000002</v>
      </c>
    </row>
    <row r="46" spans="1:9" x14ac:dyDescent="0.25">
      <c r="A46" s="5"/>
      <c r="B46" s="6" t="s">
        <v>54</v>
      </c>
      <c r="C46" s="7">
        <v>169100000</v>
      </c>
      <c r="D46" s="7">
        <v>3997000000</v>
      </c>
      <c r="E46" s="7">
        <v>9800000</v>
      </c>
      <c r="F46" s="7">
        <v>17370000</v>
      </c>
      <c r="G46" s="7">
        <v>0</v>
      </c>
      <c r="H46" s="7">
        <v>4193270000</v>
      </c>
      <c r="I46" s="7">
        <v>3861500000</v>
      </c>
    </row>
    <row r="47" spans="1:9" x14ac:dyDescent="0.25">
      <c r="A47" s="5"/>
      <c r="B47" s="21" t="s">
        <v>88</v>
      </c>
      <c r="C47" s="7">
        <v>186493.76</v>
      </c>
      <c r="D47" s="7">
        <v>0</v>
      </c>
      <c r="E47" s="7">
        <v>0</v>
      </c>
      <c r="F47" s="7">
        <v>0</v>
      </c>
      <c r="G47" s="7">
        <v>0</v>
      </c>
      <c r="H47" s="7">
        <v>186493.76</v>
      </c>
      <c r="I47" s="7">
        <v>163597.87</v>
      </c>
    </row>
    <row r="48" spans="1:9" x14ac:dyDescent="0.25">
      <c r="A48" s="5"/>
      <c r="B48" s="6" t="s">
        <v>57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</row>
    <row r="49" spans="1:9" ht="20.149999999999999" customHeight="1" x14ac:dyDescent="0.25">
      <c r="A49" s="11" t="s">
        <v>58</v>
      </c>
      <c r="B49" s="12" t="s">
        <v>59</v>
      </c>
      <c r="C49" s="13">
        <v>170394491.72</v>
      </c>
      <c r="D49" s="13">
        <v>4405685077.8800001</v>
      </c>
      <c r="E49" s="13">
        <v>12068818.74</v>
      </c>
      <c r="F49" s="13">
        <v>17624485.32</v>
      </c>
      <c r="G49" s="13">
        <v>88.86</v>
      </c>
      <c r="H49" s="13">
        <v>4605772962.5199995</v>
      </c>
      <c r="I49" s="13">
        <v>4342268312.6999998</v>
      </c>
    </row>
    <row r="50" spans="1:9" ht="30" customHeight="1" x14ac:dyDescent="0.25">
      <c r="A50" s="29"/>
      <c r="B50" s="30" t="s">
        <v>60</v>
      </c>
      <c r="C50" s="31">
        <v>514793702.14999998</v>
      </c>
      <c r="D50" s="31">
        <v>5473645741.5900002</v>
      </c>
      <c r="E50" s="31">
        <v>78226243.719999999</v>
      </c>
      <c r="F50" s="31">
        <v>44129809.219999999</v>
      </c>
      <c r="G50" s="31">
        <v>597604125.64999998</v>
      </c>
      <c r="H50" s="31">
        <v>6273186797.6199989</v>
      </c>
      <c r="I50" s="31">
        <v>6060532964.75</v>
      </c>
    </row>
    <row r="51" spans="1:9" ht="20.149999999999999" customHeight="1" x14ac:dyDescent="0.25">
      <c r="A51" s="246"/>
      <c r="B51" s="246"/>
      <c r="C51" s="246"/>
      <c r="D51" s="246"/>
      <c r="E51" s="246"/>
      <c r="F51" s="246"/>
      <c r="G51" s="246"/>
      <c r="H51" s="246"/>
      <c r="I51" s="246"/>
    </row>
    <row r="52" spans="1:9" ht="20.149999999999999" customHeight="1" x14ac:dyDescent="0.25">
      <c r="A52" s="164"/>
      <c r="B52" s="167" t="s">
        <v>61</v>
      </c>
      <c r="C52" s="168" t="s">
        <v>1</v>
      </c>
      <c r="D52" s="168" t="s">
        <v>2</v>
      </c>
      <c r="E52" s="168" t="s">
        <v>3</v>
      </c>
      <c r="F52" s="168" t="s">
        <v>4</v>
      </c>
      <c r="G52" s="168" t="s">
        <v>6</v>
      </c>
      <c r="H52" s="168">
        <v>2004</v>
      </c>
      <c r="I52" s="168">
        <v>2003</v>
      </c>
    </row>
    <row r="53" spans="1:9" x14ac:dyDescent="0.25">
      <c r="A53" s="5"/>
      <c r="B53" s="6" t="s">
        <v>62</v>
      </c>
      <c r="C53" s="7">
        <v>511764457.19</v>
      </c>
      <c r="D53" s="7">
        <v>312137017.62</v>
      </c>
      <c r="E53" s="7">
        <v>77560229.840000004</v>
      </c>
      <c r="F53" s="7">
        <v>43876898.880000003</v>
      </c>
      <c r="G53" s="7">
        <v>0</v>
      </c>
      <c r="H53" s="7">
        <v>945338603.52999997</v>
      </c>
      <c r="I53" s="7">
        <v>871868360.6099999</v>
      </c>
    </row>
    <row r="54" spans="1:9" x14ac:dyDescent="0.25">
      <c r="A54" s="5"/>
      <c r="B54" s="6" t="s">
        <v>89</v>
      </c>
      <c r="C54" s="7">
        <v>0</v>
      </c>
      <c r="D54" s="7">
        <v>5115070929.9099998</v>
      </c>
      <c r="E54" s="7">
        <v>0</v>
      </c>
      <c r="F54" s="7">
        <v>0</v>
      </c>
      <c r="G54" s="7">
        <v>0</v>
      </c>
      <c r="H54" s="7">
        <v>5115070929.9099998</v>
      </c>
      <c r="I54" s="7">
        <v>4789950885.3100004</v>
      </c>
    </row>
    <row r="55" spans="1:9" s="2" customFormat="1" ht="20.149999999999999" customHeight="1" x14ac:dyDescent="0.25">
      <c r="A55" s="8" t="s">
        <v>13</v>
      </c>
      <c r="B55" s="9" t="s">
        <v>64</v>
      </c>
      <c r="C55" s="10">
        <v>511764457.19</v>
      </c>
      <c r="D55" s="10">
        <v>5427207947.5299997</v>
      </c>
      <c r="E55" s="10">
        <v>77560229.840000004</v>
      </c>
      <c r="F55" s="10">
        <v>43876898.880000003</v>
      </c>
      <c r="G55" s="10">
        <v>0</v>
      </c>
      <c r="H55" s="10">
        <v>6060409533.4399996</v>
      </c>
      <c r="I55" s="10">
        <v>5661819245.920001</v>
      </c>
    </row>
    <row r="56" spans="1:9" s="2" customFormat="1" ht="20.149999999999999" customHeight="1" x14ac:dyDescent="0.25">
      <c r="A56" s="8" t="s">
        <v>15</v>
      </c>
      <c r="B56" s="9" t="s">
        <v>66</v>
      </c>
      <c r="C56" s="10">
        <v>108155.8</v>
      </c>
      <c r="D56" s="10">
        <v>0</v>
      </c>
      <c r="E56" s="10">
        <v>0</v>
      </c>
      <c r="F56" s="10">
        <v>0</v>
      </c>
      <c r="G56" s="10">
        <v>0</v>
      </c>
      <c r="H56" s="10">
        <v>108155.8</v>
      </c>
      <c r="I56" s="10">
        <v>103810.98</v>
      </c>
    </row>
    <row r="57" spans="1:9" s="2" customFormat="1" ht="20.149999999999999" customHeight="1" x14ac:dyDescent="0.25">
      <c r="A57" s="8" t="s">
        <v>24</v>
      </c>
      <c r="B57" s="22" t="s">
        <v>90</v>
      </c>
      <c r="C57" s="10">
        <v>0</v>
      </c>
      <c r="D57" s="10">
        <v>181109.02</v>
      </c>
      <c r="E57" s="10">
        <v>0</v>
      </c>
      <c r="F57" s="10">
        <v>0</v>
      </c>
      <c r="G57" s="10">
        <v>0</v>
      </c>
      <c r="H57" s="10">
        <v>181109.02</v>
      </c>
      <c r="I57" s="10">
        <v>903810.25</v>
      </c>
    </row>
    <row r="58" spans="1:9" ht="20.149999999999999" customHeight="1" x14ac:dyDescent="0.25">
      <c r="A58" s="11" t="s">
        <v>17</v>
      </c>
      <c r="B58" s="12" t="s">
        <v>68</v>
      </c>
      <c r="C58" s="13">
        <v>511872612.99000001</v>
      </c>
      <c r="D58" s="13">
        <v>5427389056.5500002</v>
      </c>
      <c r="E58" s="13">
        <v>77560229.840000004</v>
      </c>
      <c r="F58" s="13">
        <v>43876898.880000003</v>
      </c>
      <c r="G58" s="13">
        <v>0</v>
      </c>
      <c r="H58" s="13">
        <v>6060698798.2600002</v>
      </c>
      <c r="I58" s="13">
        <v>5662826867.1500006</v>
      </c>
    </row>
    <row r="59" spans="1:9" x14ac:dyDescent="0.25">
      <c r="A59" s="5"/>
      <c r="B59" s="6" t="s">
        <v>19</v>
      </c>
      <c r="C59" s="7">
        <v>137484.65</v>
      </c>
      <c r="D59" s="7">
        <v>96690.42</v>
      </c>
      <c r="E59" s="7">
        <v>5281.75</v>
      </c>
      <c r="F59" s="7">
        <v>5151.0600000000004</v>
      </c>
      <c r="G59" s="7">
        <v>0</v>
      </c>
      <c r="H59" s="7">
        <v>244607.88</v>
      </c>
      <c r="I59" s="7">
        <v>96918.23</v>
      </c>
    </row>
    <row r="60" spans="1:9" x14ac:dyDescent="0.25">
      <c r="A60" s="5"/>
      <c r="B60" s="6" t="s">
        <v>69</v>
      </c>
      <c r="C60" s="7">
        <v>565315.23</v>
      </c>
      <c r="D60" s="7">
        <v>134791.54</v>
      </c>
      <c r="E60" s="7">
        <v>179006.36</v>
      </c>
      <c r="F60" s="7">
        <v>393.91</v>
      </c>
      <c r="G60" s="7">
        <v>0</v>
      </c>
      <c r="H60" s="7">
        <v>879507.04</v>
      </c>
      <c r="I60" s="7">
        <v>823065.21</v>
      </c>
    </row>
    <row r="61" spans="1:9" x14ac:dyDescent="0.25">
      <c r="A61" s="5"/>
      <c r="B61" s="6" t="s">
        <v>70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</row>
    <row r="62" spans="1:9" x14ac:dyDescent="0.25">
      <c r="A62" s="5"/>
      <c r="B62" s="6" t="s">
        <v>71</v>
      </c>
      <c r="C62" s="7">
        <v>61882.11</v>
      </c>
      <c r="D62" s="7">
        <v>6285518.0499999998</v>
      </c>
      <c r="E62" s="7">
        <v>218387.55</v>
      </c>
      <c r="F62" s="7">
        <v>0</v>
      </c>
      <c r="G62" s="7">
        <v>88.86</v>
      </c>
      <c r="H62" s="7">
        <v>6565876.5700000003</v>
      </c>
      <c r="I62" s="7">
        <v>7800231.8099999996</v>
      </c>
    </row>
    <row r="63" spans="1:9" x14ac:dyDescent="0.25">
      <c r="A63" s="5"/>
      <c r="B63" s="6" t="s">
        <v>72</v>
      </c>
      <c r="C63" s="7">
        <v>0</v>
      </c>
      <c r="D63" s="7">
        <v>0</v>
      </c>
      <c r="E63" s="7">
        <v>0</v>
      </c>
      <c r="F63" s="7">
        <v>4490.79</v>
      </c>
      <c r="G63" s="7">
        <v>0</v>
      </c>
      <c r="H63" s="7">
        <v>4490.79</v>
      </c>
      <c r="I63" s="7">
        <v>3723.49</v>
      </c>
    </row>
    <row r="64" spans="1:9" ht="20.149999999999999" customHeight="1" x14ac:dyDescent="0.25">
      <c r="A64" s="8" t="s">
        <v>13</v>
      </c>
      <c r="B64" s="9" t="s">
        <v>73</v>
      </c>
      <c r="C64" s="10">
        <v>764681.99</v>
      </c>
      <c r="D64" s="10">
        <v>6517000.0099999998</v>
      </c>
      <c r="E64" s="10">
        <v>402675.66</v>
      </c>
      <c r="F64" s="10">
        <v>10035.76</v>
      </c>
      <c r="G64" s="10">
        <v>88.86</v>
      </c>
      <c r="H64" s="10">
        <v>7694482.2800000003</v>
      </c>
      <c r="I64" s="10">
        <v>8723938.7400000002</v>
      </c>
    </row>
    <row r="65" spans="1:9" ht="20.149999999999999" customHeight="1" x14ac:dyDescent="0.25">
      <c r="A65" s="8" t="s">
        <v>15</v>
      </c>
      <c r="B65" s="9" t="s">
        <v>74</v>
      </c>
      <c r="C65" s="10">
        <v>1954273.96</v>
      </c>
      <c r="D65" s="10">
        <v>4519114.5999999996</v>
      </c>
      <c r="E65" s="10">
        <v>259610.08</v>
      </c>
      <c r="F65" s="10">
        <v>237153.23</v>
      </c>
      <c r="G65" s="10">
        <v>0</v>
      </c>
      <c r="H65" s="10">
        <v>6970151.8700000001</v>
      </c>
      <c r="I65" s="10">
        <v>4986901.66</v>
      </c>
    </row>
    <row r="66" spans="1:9" x14ac:dyDescent="0.25">
      <c r="A66" s="5"/>
      <c r="B66" s="6" t="s">
        <v>36</v>
      </c>
      <c r="C66" s="7">
        <v>125272.41</v>
      </c>
      <c r="D66" s="7">
        <v>501.04</v>
      </c>
      <c r="E66" s="7">
        <v>0</v>
      </c>
      <c r="F66" s="7">
        <v>0</v>
      </c>
      <c r="G66" s="7">
        <v>0</v>
      </c>
      <c r="H66" s="7">
        <v>125773.45</v>
      </c>
      <c r="I66" s="7">
        <v>40773.25</v>
      </c>
    </row>
    <row r="67" spans="1:9" ht="20.149999999999999" customHeight="1" x14ac:dyDescent="0.25">
      <c r="A67" s="8" t="s">
        <v>24</v>
      </c>
      <c r="B67" s="9" t="s">
        <v>75</v>
      </c>
      <c r="C67" s="10">
        <v>0</v>
      </c>
      <c r="D67" s="10">
        <v>0</v>
      </c>
      <c r="E67" s="10">
        <v>0</v>
      </c>
      <c r="F67" s="10">
        <v>0</v>
      </c>
      <c r="G67" s="10">
        <v>441916402.17000002</v>
      </c>
      <c r="H67" s="10">
        <v>6703577.4599999785</v>
      </c>
      <c r="I67" s="10">
        <v>27442742.270000007</v>
      </c>
    </row>
    <row r="68" spans="1:9" ht="20.149999999999999" customHeight="1" x14ac:dyDescent="0.25">
      <c r="A68" s="8" t="s">
        <v>25</v>
      </c>
      <c r="B68" s="9" t="s">
        <v>76</v>
      </c>
      <c r="C68" s="10">
        <v>0</v>
      </c>
      <c r="D68" s="10">
        <v>0</v>
      </c>
      <c r="E68" s="10">
        <v>0</v>
      </c>
      <c r="F68" s="10">
        <v>0</v>
      </c>
      <c r="G68" s="10">
        <v>155687634.62</v>
      </c>
      <c r="H68" s="10">
        <v>155687634.62</v>
      </c>
      <c r="I68" s="10">
        <v>147144646.41</v>
      </c>
    </row>
    <row r="69" spans="1:9" s="2" customFormat="1" ht="20.149999999999999" customHeight="1" x14ac:dyDescent="0.25">
      <c r="A69" s="8" t="s">
        <v>35</v>
      </c>
      <c r="B69" s="9" t="s">
        <v>77</v>
      </c>
      <c r="C69" s="10">
        <v>0</v>
      </c>
      <c r="D69" s="10">
        <v>0</v>
      </c>
      <c r="E69" s="10">
        <v>0</v>
      </c>
      <c r="F69" s="10">
        <v>0</v>
      </c>
      <c r="G69" s="10">
        <v>597604036.78999996</v>
      </c>
      <c r="H69" s="10">
        <v>162391212.07999998</v>
      </c>
      <c r="I69" s="10">
        <v>174587388.68000001</v>
      </c>
    </row>
    <row r="70" spans="1:9" x14ac:dyDescent="0.25">
      <c r="A70" s="5"/>
      <c r="B70" s="6" t="s">
        <v>78</v>
      </c>
      <c r="C70" s="7">
        <v>0</v>
      </c>
      <c r="D70" s="7">
        <v>34844087.880000003</v>
      </c>
      <c r="E70" s="7">
        <v>0</v>
      </c>
      <c r="F70" s="7">
        <v>0</v>
      </c>
      <c r="G70" s="7">
        <v>0</v>
      </c>
      <c r="H70" s="7">
        <v>34844087.880000003</v>
      </c>
      <c r="I70" s="7">
        <v>73068522.090000004</v>
      </c>
    </row>
    <row r="71" spans="1:9" x14ac:dyDescent="0.25">
      <c r="A71" s="5"/>
      <c r="B71" s="6" t="s">
        <v>79</v>
      </c>
      <c r="C71" s="7">
        <v>46287.98</v>
      </c>
      <c r="D71" s="7">
        <v>33471.339999999997</v>
      </c>
      <c r="E71" s="7">
        <v>2995.44</v>
      </c>
      <c r="F71" s="7">
        <v>1500</v>
      </c>
      <c r="G71" s="7">
        <v>0</v>
      </c>
      <c r="H71" s="7">
        <v>84254.76</v>
      </c>
      <c r="I71" s="7">
        <v>35548.11</v>
      </c>
    </row>
    <row r="72" spans="1:9" x14ac:dyDescent="0.25">
      <c r="A72" s="5"/>
      <c r="B72" s="6" t="s">
        <v>80</v>
      </c>
      <c r="C72" s="7">
        <v>0</v>
      </c>
      <c r="D72" s="7">
        <v>24557.13</v>
      </c>
      <c r="E72" s="7">
        <v>732.7</v>
      </c>
      <c r="F72" s="7">
        <v>4221.3500000000004</v>
      </c>
      <c r="G72" s="7">
        <v>0</v>
      </c>
      <c r="H72" s="7">
        <v>29511.18</v>
      </c>
      <c r="I72" s="7">
        <v>40435.360000000001</v>
      </c>
    </row>
    <row r="73" spans="1:9" x14ac:dyDescent="0.25">
      <c r="A73" s="5"/>
      <c r="B73" s="6" t="s">
        <v>81</v>
      </c>
      <c r="C73" s="7">
        <v>30572.82</v>
      </c>
      <c r="D73" s="7">
        <v>317940.7</v>
      </c>
      <c r="E73" s="7">
        <v>0</v>
      </c>
      <c r="F73" s="7">
        <v>0</v>
      </c>
      <c r="G73" s="7">
        <v>0</v>
      </c>
      <c r="H73" s="7">
        <v>348513.52</v>
      </c>
      <c r="I73" s="7">
        <v>739023.71</v>
      </c>
    </row>
    <row r="74" spans="1:9" s="2" customFormat="1" ht="20.149999999999999" customHeight="1" x14ac:dyDescent="0.25">
      <c r="A74" s="8" t="s">
        <v>37</v>
      </c>
      <c r="B74" s="9" t="s">
        <v>82</v>
      </c>
      <c r="C74" s="10">
        <v>76860.800000000003</v>
      </c>
      <c r="D74" s="10">
        <v>35220057.050000012</v>
      </c>
      <c r="E74" s="10">
        <v>3728.14</v>
      </c>
      <c r="F74" s="10">
        <v>5721.35</v>
      </c>
      <c r="G74" s="10">
        <v>0</v>
      </c>
      <c r="H74" s="10">
        <v>35306367.340000011</v>
      </c>
      <c r="I74" s="10">
        <v>73883529.269999996</v>
      </c>
    </row>
    <row r="75" spans="1:9" s="2" customFormat="1" ht="20.149999999999999" customHeight="1" x14ac:dyDescent="0.25">
      <c r="A75" s="11" t="s">
        <v>49</v>
      </c>
      <c r="B75" s="12" t="s">
        <v>50</v>
      </c>
      <c r="C75" s="13">
        <v>2921089.16</v>
      </c>
      <c r="D75" s="13">
        <v>46256672.70000001</v>
      </c>
      <c r="E75" s="13">
        <v>666013.88</v>
      </c>
      <c r="F75" s="13">
        <v>252910.34</v>
      </c>
      <c r="G75" s="13">
        <v>597604125.64999998</v>
      </c>
      <c r="H75" s="13">
        <v>212487987.01999998</v>
      </c>
      <c r="I75" s="13">
        <v>262222531.60000002</v>
      </c>
    </row>
    <row r="76" spans="1:9" x14ac:dyDescent="0.25">
      <c r="A76" s="5"/>
      <c r="B76" s="6" t="s">
        <v>83</v>
      </c>
      <c r="C76" s="7">
        <v>0</v>
      </c>
      <c r="D76" s="7">
        <v>12.34</v>
      </c>
      <c r="E76" s="7">
        <v>0</v>
      </c>
      <c r="F76" s="7">
        <v>44129809.220000006</v>
      </c>
      <c r="G76" s="7">
        <v>0</v>
      </c>
      <c r="H76" s="7">
        <v>44129821.56000001</v>
      </c>
      <c r="I76" s="7">
        <v>177497659.25999999</v>
      </c>
    </row>
    <row r="77" spans="1:9" s="2" customFormat="1" ht="20.149999999999999" customHeight="1" x14ac:dyDescent="0.25">
      <c r="A77" s="11" t="s">
        <v>58</v>
      </c>
      <c r="B77" s="12" t="s">
        <v>59</v>
      </c>
      <c r="C77" s="13">
        <v>0</v>
      </c>
      <c r="D77" s="13">
        <v>12.34</v>
      </c>
      <c r="E77" s="13">
        <v>0</v>
      </c>
      <c r="F77" s="13">
        <v>0</v>
      </c>
      <c r="G77" s="13">
        <v>0</v>
      </c>
      <c r="H77" s="13">
        <v>12.34</v>
      </c>
      <c r="I77" s="13">
        <v>135483566</v>
      </c>
    </row>
    <row r="78" spans="1:9" s="2" customFormat="1" ht="30" customHeight="1" x14ac:dyDescent="0.25">
      <c r="A78" s="15"/>
      <c r="B78" s="12" t="s">
        <v>84</v>
      </c>
      <c r="C78" s="13">
        <v>514793702.15000004</v>
      </c>
      <c r="D78" s="13">
        <v>5473645741.5900002</v>
      </c>
      <c r="E78" s="13">
        <v>78226243.719999999</v>
      </c>
      <c r="F78" s="13">
        <v>44129809.220000006</v>
      </c>
      <c r="G78" s="13">
        <v>597604125.64999998</v>
      </c>
      <c r="H78" s="13">
        <v>6273186797.6200008</v>
      </c>
      <c r="I78" s="13">
        <v>6060532964.750001</v>
      </c>
    </row>
  </sheetData>
  <mergeCells count="1">
    <mergeCell ref="A51:I51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50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pageSetUpPr autoPageBreaks="0"/>
  </sheetPr>
  <dimension ref="A1:I78"/>
  <sheetViews>
    <sheetView topLeftCell="A34" workbookViewId="0">
      <selection activeCell="A52" sqref="A52:I52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9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9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9" s="24" customFormat="1" ht="11.15" customHeight="1" x14ac:dyDescent="0.25">
      <c r="A4" s="25" t="s">
        <v>130</v>
      </c>
      <c r="B4" s="23"/>
      <c r="C4" s="23"/>
      <c r="D4" s="23"/>
      <c r="E4" s="23"/>
      <c r="F4" s="23"/>
    </row>
    <row r="5" spans="1:9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9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9" s="24" customFormat="1" ht="10.5" customHeight="1" x14ac:dyDescent="0.25">
      <c r="A7" s="27"/>
      <c r="B7" s="23"/>
      <c r="C7" s="23"/>
      <c r="D7" s="23"/>
      <c r="E7" s="23"/>
      <c r="F7" s="23"/>
    </row>
    <row r="8" spans="1:9" ht="20.149999999999999" customHeight="1" x14ac:dyDescent="0.25">
      <c r="A8" s="164"/>
      <c r="B8" s="167" t="s">
        <v>0</v>
      </c>
      <c r="C8" s="168" t="s">
        <v>1</v>
      </c>
      <c r="D8" s="168" t="s">
        <v>2</v>
      </c>
      <c r="E8" s="168" t="s">
        <v>3</v>
      </c>
      <c r="F8" s="168" t="s">
        <v>4</v>
      </c>
      <c r="G8" s="168" t="s">
        <v>6</v>
      </c>
      <c r="H8" s="168">
        <v>2003</v>
      </c>
      <c r="I8" s="168">
        <v>2002</v>
      </c>
    </row>
    <row r="9" spans="1:9" x14ac:dyDescent="0.25">
      <c r="A9" s="5"/>
      <c r="B9" s="6" t="s">
        <v>7</v>
      </c>
      <c r="C9" s="7">
        <v>310913.56</v>
      </c>
      <c r="D9" s="7">
        <v>3149459.07</v>
      </c>
      <c r="E9" s="7">
        <v>434246.64</v>
      </c>
      <c r="F9" s="7">
        <v>0</v>
      </c>
      <c r="G9" s="7">
        <v>0</v>
      </c>
      <c r="H9" s="7">
        <v>3894619.27</v>
      </c>
      <c r="I9" s="7">
        <v>3896230.58</v>
      </c>
    </row>
    <row r="10" spans="1:9" x14ac:dyDescent="0.25">
      <c r="A10" s="5"/>
      <c r="B10" s="6" t="s">
        <v>91</v>
      </c>
      <c r="C10" s="7">
        <v>42592643.770000003</v>
      </c>
      <c r="D10" s="7">
        <v>203827112.71000001</v>
      </c>
      <c r="E10" s="7">
        <v>24007306.07</v>
      </c>
      <c r="F10" s="7">
        <v>1534989.72</v>
      </c>
      <c r="G10" s="7">
        <v>0</v>
      </c>
      <c r="H10" s="7">
        <v>271962052.27000004</v>
      </c>
      <c r="I10" s="7">
        <v>275578625.26000005</v>
      </c>
    </row>
    <row r="11" spans="1:9" x14ac:dyDescent="0.25">
      <c r="A11" s="5"/>
      <c r="B11" s="6" t="s">
        <v>92</v>
      </c>
      <c r="C11" s="7">
        <v>0</v>
      </c>
      <c r="D11" s="7">
        <v>0</v>
      </c>
      <c r="E11" s="7">
        <v>151718.88</v>
      </c>
      <c r="F11" s="7">
        <v>0</v>
      </c>
      <c r="G11" s="7">
        <v>0</v>
      </c>
      <c r="H11" s="7">
        <v>151718.88</v>
      </c>
      <c r="I11" s="7">
        <v>151718.88</v>
      </c>
    </row>
    <row r="12" spans="1:9" x14ac:dyDescent="0.25">
      <c r="A12" s="5"/>
      <c r="B12" s="6" t="s">
        <v>9</v>
      </c>
      <c r="C12" s="7">
        <v>40279.72</v>
      </c>
      <c r="D12" s="7">
        <v>0</v>
      </c>
      <c r="E12" s="7">
        <v>0</v>
      </c>
      <c r="F12" s="7">
        <v>0</v>
      </c>
      <c r="G12" s="7">
        <v>0</v>
      </c>
      <c r="H12" s="7">
        <v>40279.72</v>
      </c>
      <c r="I12" s="7">
        <v>40279.72</v>
      </c>
    </row>
    <row r="13" spans="1:9" x14ac:dyDescent="0.25">
      <c r="A13" s="5"/>
      <c r="B13" s="6" t="s">
        <v>10</v>
      </c>
      <c r="C13" s="7">
        <v>1219920.52</v>
      </c>
      <c r="D13" s="7">
        <v>0</v>
      </c>
      <c r="E13" s="7">
        <v>0</v>
      </c>
      <c r="F13" s="7">
        <v>0</v>
      </c>
      <c r="G13" s="7">
        <v>0</v>
      </c>
      <c r="H13" s="7">
        <v>1219920.52</v>
      </c>
      <c r="I13" s="7">
        <v>211958.66</v>
      </c>
    </row>
    <row r="14" spans="1:9" x14ac:dyDescent="0.25">
      <c r="A14" s="5"/>
      <c r="B14" s="6" t="s">
        <v>93</v>
      </c>
      <c r="C14" s="7">
        <v>-15065523.810000001</v>
      </c>
      <c r="D14" s="7">
        <v>-54351618.890000001</v>
      </c>
      <c r="E14" s="7">
        <v>-9038870.0700000003</v>
      </c>
      <c r="F14" s="7">
        <v>-377692.42</v>
      </c>
      <c r="G14" s="7">
        <v>0</v>
      </c>
      <c r="H14" s="7">
        <v>-78833705.190000013</v>
      </c>
      <c r="I14" s="7">
        <v>-77969956.339999989</v>
      </c>
    </row>
    <row r="15" spans="1:9" x14ac:dyDescent="0.25">
      <c r="A15" s="5"/>
      <c r="B15" s="6" t="s">
        <v>94</v>
      </c>
      <c r="C15" s="7">
        <v>0</v>
      </c>
      <c r="D15" s="7">
        <v>0</v>
      </c>
      <c r="E15" s="7">
        <v>-6068.76</v>
      </c>
      <c r="F15" s="7">
        <v>0</v>
      </c>
      <c r="G15" s="7">
        <v>0</v>
      </c>
      <c r="H15" s="7">
        <v>-6068.76</v>
      </c>
      <c r="I15" s="7">
        <v>-3034.38</v>
      </c>
    </row>
    <row r="16" spans="1:9" x14ac:dyDescent="0.25">
      <c r="A16" s="5"/>
      <c r="B16" s="6" t="s">
        <v>95</v>
      </c>
      <c r="C16" s="7">
        <v>-40279.72</v>
      </c>
      <c r="D16" s="7">
        <v>0</v>
      </c>
      <c r="E16" s="7">
        <v>0</v>
      </c>
      <c r="F16" s="7">
        <v>0</v>
      </c>
      <c r="G16" s="7">
        <v>0</v>
      </c>
      <c r="H16" s="7">
        <v>-40279.72</v>
      </c>
      <c r="I16" s="7">
        <v>-35353.08</v>
      </c>
    </row>
    <row r="17" spans="1:9" ht="20.149999999999999" customHeight="1" x14ac:dyDescent="0.25">
      <c r="A17" s="8" t="s">
        <v>13</v>
      </c>
      <c r="B17" s="9" t="s">
        <v>14</v>
      </c>
      <c r="C17" s="10">
        <v>29057954.040000007</v>
      </c>
      <c r="D17" s="10">
        <v>152624952.88999999</v>
      </c>
      <c r="E17" s="10">
        <v>15548332.76</v>
      </c>
      <c r="F17" s="10">
        <v>1157297.3</v>
      </c>
      <c r="G17" s="10">
        <v>0</v>
      </c>
      <c r="H17" s="10">
        <v>198388536.99000001</v>
      </c>
      <c r="I17" s="10">
        <v>201870469.30000001</v>
      </c>
    </row>
    <row r="18" spans="1:9" ht="20.149999999999999" customHeight="1" x14ac:dyDescent="0.25">
      <c r="A18" s="8" t="s">
        <v>15</v>
      </c>
      <c r="B18" s="9" t="s">
        <v>16</v>
      </c>
      <c r="C18" s="10">
        <v>91264.71</v>
      </c>
      <c r="D18" s="10">
        <v>730947673.84000003</v>
      </c>
      <c r="E18" s="10">
        <v>249597.1</v>
      </c>
      <c r="F18" s="10">
        <v>0</v>
      </c>
      <c r="G18" s="10">
        <v>0</v>
      </c>
      <c r="H18" s="10">
        <v>731288535.6500001</v>
      </c>
      <c r="I18" s="10">
        <v>782047582.20000005</v>
      </c>
    </row>
    <row r="19" spans="1:9" ht="20.149999999999999" customHeight="1" x14ac:dyDescent="0.25">
      <c r="A19" s="11" t="s">
        <v>17</v>
      </c>
      <c r="B19" s="12" t="s">
        <v>18</v>
      </c>
      <c r="C19" s="13">
        <v>29149218.750000007</v>
      </c>
      <c r="D19" s="13">
        <v>883572626.73000002</v>
      </c>
      <c r="E19" s="13">
        <v>15797929.859999999</v>
      </c>
      <c r="F19" s="13">
        <v>1157297.3</v>
      </c>
      <c r="G19" s="13">
        <v>0</v>
      </c>
      <c r="H19" s="13">
        <v>929677072.63999999</v>
      </c>
      <c r="I19" s="13">
        <v>983918051.50000012</v>
      </c>
    </row>
    <row r="20" spans="1:9" x14ac:dyDescent="0.25">
      <c r="A20" s="5"/>
      <c r="B20" s="6" t="s">
        <v>19</v>
      </c>
      <c r="C20" s="7">
        <v>62052.84</v>
      </c>
      <c r="D20" s="7">
        <v>0</v>
      </c>
      <c r="E20" s="7">
        <v>0</v>
      </c>
      <c r="F20" s="7">
        <v>0</v>
      </c>
      <c r="G20" s="7">
        <v>0</v>
      </c>
      <c r="H20" s="7">
        <v>62052.84</v>
      </c>
      <c r="I20" s="7">
        <v>0</v>
      </c>
    </row>
    <row r="21" spans="1:9" x14ac:dyDescent="0.25">
      <c r="A21" s="5"/>
      <c r="B21" s="6" t="s">
        <v>20</v>
      </c>
      <c r="C21" s="7">
        <v>23407.09</v>
      </c>
      <c r="D21" s="7">
        <v>213867.65</v>
      </c>
      <c r="E21" s="7">
        <v>16445.43</v>
      </c>
      <c r="F21" s="7">
        <v>2863.52</v>
      </c>
      <c r="G21" s="7">
        <v>0</v>
      </c>
      <c r="H21" s="7">
        <v>256583.69</v>
      </c>
      <c r="I21" s="7">
        <v>284575.26</v>
      </c>
    </row>
    <row r="22" spans="1:9" x14ac:dyDescent="0.25">
      <c r="A22" s="5"/>
      <c r="B22" s="20" t="s">
        <v>86</v>
      </c>
      <c r="C22" s="7">
        <v>3274425.04</v>
      </c>
      <c r="D22" s="7">
        <v>7277064.3399999999</v>
      </c>
      <c r="E22" s="7">
        <v>180906.37</v>
      </c>
      <c r="F22" s="7">
        <v>1230.48</v>
      </c>
      <c r="G22" s="7">
        <v>30272169.93</v>
      </c>
      <c r="H22" s="7">
        <v>41005796.159999996</v>
      </c>
      <c r="I22" s="7">
        <v>97195150.890000015</v>
      </c>
    </row>
    <row r="23" spans="1:9" ht="20.149999999999999" customHeight="1" x14ac:dyDescent="0.25">
      <c r="A23" s="8" t="s">
        <v>13</v>
      </c>
      <c r="B23" s="9" t="s">
        <v>22</v>
      </c>
      <c r="C23" s="10">
        <v>3359884.97</v>
      </c>
      <c r="D23" s="10">
        <v>7490931.9900000002</v>
      </c>
      <c r="E23" s="10">
        <v>197351.8</v>
      </c>
      <c r="F23" s="10">
        <v>4094</v>
      </c>
      <c r="G23" s="10">
        <v>30272169.93</v>
      </c>
      <c r="H23" s="14">
        <v>41324432.689999998</v>
      </c>
      <c r="I23" s="14">
        <v>97479726.150000006</v>
      </c>
    </row>
    <row r="24" spans="1:9" ht="20.149999999999999" customHeight="1" x14ac:dyDescent="0.25">
      <c r="A24" s="8" t="s">
        <v>15</v>
      </c>
      <c r="B24" s="9" t="s">
        <v>26</v>
      </c>
      <c r="C24" s="10">
        <v>144462423.41</v>
      </c>
      <c r="D24" s="10">
        <v>235650716.56</v>
      </c>
      <c r="E24" s="10">
        <v>22639727.640000001</v>
      </c>
      <c r="F24" s="10">
        <v>11005458.52</v>
      </c>
      <c r="G24" s="10">
        <v>0</v>
      </c>
      <c r="H24" s="14" t="s">
        <v>27</v>
      </c>
      <c r="I24" s="14" t="s">
        <v>27</v>
      </c>
    </row>
    <row r="25" spans="1:9" x14ac:dyDescent="0.25">
      <c r="A25" s="5"/>
      <c r="B25" s="6" t="s">
        <v>28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161603.43</v>
      </c>
    </row>
    <row r="26" spans="1:9" x14ac:dyDescent="0.25">
      <c r="A26" s="5"/>
      <c r="B26" s="6" t="s">
        <v>29</v>
      </c>
      <c r="C26" s="7">
        <v>2326456.35</v>
      </c>
      <c r="D26" s="7">
        <v>1493671.03</v>
      </c>
      <c r="E26" s="7">
        <v>520217.11</v>
      </c>
      <c r="F26" s="7">
        <v>107729.64</v>
      </c>
      <c r="G26" s="7">
        <v>0</v>
      </c>
      <c r="H26" s="7">
        <v>4448074.13</v>
      </c>
      <c r="I26" s="7">
        <v>4650625.0999999996</v>
      </c>
    </row>
    <row r="27" spans="1:9" x14ac:dyDescent="0.25">
      <c r="A27" s="5"/>
      <c r="B27" s="6" t="s">
        <v>30</v>
      </c>
      <c r="C27" s="7">
        <v>4040841.49</v>
      </c>
      <c r="D27" s="7">
        <v>1005890.88</v>
      </c>
      <c r="E27" s="7">
        <v>161043.67000000001</v>
      </c>
      <c r="F27" s="7">
        <v>60296.41</v>
      </c>
      <c r="G27" s="7">
        <v>0</v>
      </c>
      <c r="H27" s="7">
        <v>5268072.45</v>
      </c>
      <c r="I27" s="7">
        <v>6063109.3899999997</v>
      </c>
    </row>
    <row r="28" spans="1:9" x14ac:dyDescent="0.25">
      <c r="A28" s="5"/>
      <c r="B28" s="6" t="s">
        <v>96</v>
      </c>
      <c r="C28" s="7">
        <v>1214.46</v>
      </c>
      <c r="D28" s="7">
        <v>0</v>
      </c>
      <c r="E28" s="7">
        <v>0</v>
      </c>
      <c r="F28" s="7">
        <v>0</v>
      </c>
      <c r="G28" s="7">
        <v>0</v>
      </c>
      <c r="H28" s="7">
        <v>1214.46</v>
      </c>
      <c r="I28" s="7">
        <v>5608.6</v>
      </c>
    </row>
    <row r="29" spans="1:9" x14ac:dyDescent="0.25">
      <c r="A29" s="5"/>
      <c r="B29" s="6" t="s">
        <v>32</v>
      </c>
      <c r="C29" s="7">
        <v>0</v>
      </c>
      <c r="D29" s="7">
        <v>808.84</v>
      </c>
      <c r="E29" s="7">
        <v>0</v>
      </c>
      <c r="F29" s="7">
        <v>0</v>
      </c>
      <c r="G29" s="7">
        <v>0</v>
      </c>
      <c r="H29" s="7">
        <v>808.84</v>
      </c>
      <c r="I29" s="7">
        <v>1960.89</v>
      </c>
    </row>
    <row r="30" spans="1:9" x14ac:dyDescent="0.25">
      <c r="A30" s="5"/>
      <c r="B30" s="6" t="s">
        <v>33</v>
      </c>
      <c r="C30" s="7">
        <v>85862.74</v>
      </c>
      <c r="D30" s="7">
        <v>0</v>
      </c>
      <c r="E30" s="7">
        <v>0</v>
      </c>
      <c r="F30" s="7">
        <v>0</v>
      </c>
      <c r="G30" s="7">
        <v>0</v>
      </c>
      <c r="H30" s="7">
        <v>85862.74</v>
      </c>
      <c r="I30" s="7">
        <v>97879.73</v>
      </c>
    </row>
    <row r="31" spans="1:9" x14ac:dyDescent="0.25">
      <c r="A31" s="5"/>
      <c r="B31" s="6" t="s">
        <v>34</v>
      </c>
      <c r="C31" s="7">
        <v>305207.62</v>
      </c>
      <c r="D31" s="7">
        <v>39193.199999999997</v>
      </c>
      <c r="E31" s="7">
        <v>82721.240000000005</v>
      </c>
      <c r="F31" s="7">
        <v>56426.63</v>
      </c>
      <c r="G31" s="7">
        <v>0</v>
      </c>
      <c r="H31" s="7">
        <v>483548.69</v>
      </c>
      <c r="I31" s="7">
        <v>945336.1</v>
      </c>
    </row>
    <row r="32" spans="1:9" ht="20.149999999999999" customHeight="1" x14ac:dyDescent="0.25">
      <c r="A32" s="8" t="s">
        <v>24</v>
      </c>
      <c r="B32" s="9" t="s">
        <v>36</v>
      </c>
      <c r="C32" s="10">
        <v>6759582.6600000001</v>
      </c>
      <c r="D32" s="10">
        <v>2539563.9500000002</v>
      </c>
      <c r="E32" s="10">
        <v>763982.02</v>
      </c>
      <c r="F32" s="10">
        <v>224452.68</v>
      </c>
      <c r="G32" s="10">
        <v>0</v>
      </c>
      <c r="H32" s="10">
        <v>10287581.309999999</v>
      </c>
      <c r="I32" s="10">
        <v>11926123.24</v>
      </c>
    </row>
    <row r="33" spans="1:9" ht="20.149999999999999" customHeight="1" x14ac:dyDescent="0.25">
      <c r="A33" s="8" t="s">
        <v>25</v>
      </c>
      <c r="B33" s="9" t="s">
        <v>38</v>
      </c>
      <c r="C33" s="10">
        <v>0</v>
      </c>
      <c r="D33" s="10">
        <v>0</v>
      </c>
      <c r="E33" s="10">
        <v>0</v>
      </c>
      <c r="F33" s="10">
        <v>0</v>
      </c>
      <c r="G33" s="10">
        <v>411588155.38999999</v>
      </c>
      <c r="H33" s="10">
        <v>411588155.38999999</v>
      </c>
      <c r="I33" s="10">
        <v>369111213.81999999</v>
      </c>
    </row>
    <row r="34" spans="1:9" ht="20.149999999999999" customHeight="1" x14ac:dyDescent="0.25">
      <c r="A34" s="8" t="s">
        <v>35</v>
      </c>
      <c r="B34" s="9" t="s">
        <v>40</v>
      </c>
      <c r="C34" s="10">
        <v>8282.4</v>
      </c>
      <c r="D34" s="10">
        <v>56973.48</v>
      </c>
      <c r="E34" s="10">
        <v>0</v>
      </c>
      <c r="F34" s="10">
        <v>0</v>
      </c>
      <c r="G34" s="10">
        <v>0</v>
      </c>
      <c r="H34" s="10">
        <v>65255.88</v>
      </c>
      <c r="I34" s="10">
        <v>446039.38</v>
      </c>
    </row>
    <row r="35" spans="1:9" x14ac:dyDescent="0.25">
      <c r="A35" s="5"/>
      <c r="B35" s="6" t="s">
        <v>99</v>
      </c>
      <c r="C35" s="7">
        <v>0</v>
      </c>
      <c r="D35" s="7">
        <v>1129192.98</v>
      </c>
      <c r="E35" s="7">
        <v>0</v>
      </c>
      <c r="F35" s="7">
        <v>0</v>
      </c>
      <c r="G35" s="7">
        <v>0</v>
      </c>
      <c r="H35" s="7">
        <v>1129192.98</v>
      </c>
      <c r="I35" s="7">
        <v>1128843.18</v>
      </c>
    </row>
    <row r="36" spans="1:9" x14ac:dyDescent="0.25">
      <c r="A36" s="5"/>
      <c r="B36" s="6" t="s">
        <v>41</v>
      </c>
      <c r="C36" s="7">
        <v>923395.08</v>
      </c>
      <c r="D36" s="7">
        <v>332444.75</v>
      </c>
      <c r="E36" s="7">
        <v>175651.34</v>
      </c>
      <c r="F36" s="7">
        <v>92796.85</v>
      </c>
      <c r="G36" s="7">
        <v>0</v>
      </c>
      <c r="H36" s="7">
        <v>1524288.02</v>
      </c>
      <c r="I36" s="7">
        <v>1468212.88</v>
      </c>
    </row>
    <row r="37" spans="1:9" ht="12" customHeight="1" x14ac:dyDescent="0.25">
      <c r="A37" s="5"/>
      <c r="B37" s="6" t="s">
        <v>42</v>
      </c>
      <c r="C37" s="7">
        <v>79662605.590000004</v>
      </c>
      <c r="D37" s="7">
        <v>46640322.869999997</v>
      </c>
      <c r="E37" s="7">
        <v>12023377.43</v>
      </c>
      <c r="F37" s="7">
        <v>6833009.6200000001</v>
      </c>
      <c r="G37" s="7">
        <v>0</v>
      </c>
      <c r="H37" s="7">
        <v>145159315.51000002</v>
      </c>
      <c r="I37" s="7">
        <v>137955863.24000001</v>
      </c>
    </row>
    <row r="38" spans="1:9" ht="12" customHeight="1" x14ac:dyDescent="0.25">
      <c r="A38" s="5"/>
      <c r="B38" s="6" t="s">
        <v>100</v>
      </c>
      <c r="C38" s="7">
        <v>14606321.99</v>
      </c>
      <c r="D38" s="7">
        <v>12072541.369999999</v>
      </c>
      <c r="E38" s="7">
        <v>2285548.83</v>
      </c>
      <c r="F38" s="7">
        <v>1307757.74</v>
      </c>
      <c r="G38" s="7">
        <v>0</v>
      </c>
      <c r="H38" s="7">
        <v>30272169.929999996</v>
      </c>
      <c r="I38" s="7">
        <v>0</v>
      </c>
    </row>
    <row r="39" spans="1:9" x14ac:dyDescent="0.25">
      <c r="A39" s="5"/>
      <c r="B39" s="6" t="s">
        <v>44</v>
      </c>
      <c r="C39" s="7">
        <v>0</v>
      </c>
      <c r="D39" s="7">
        <v>67685.960000000006</v>
      </c>
      <c r="E39" s="7">
        <v>0</v>
      </c>
      <c r="F39" s="7">
        <v>24855.33</v>
      </c>
      <c r="G39" s="7">
        <v>147144646.41</v>
      </c>
      <c r="H39" s="7">
        <v>147237187.69999999</v>
      </c>
      <c r="I39" s="7">
        <v>136485034.19</v>
      </c>
    </row>
    <row r="40" spans="1:9" x14ac:dyDescent="0.25">
      <c r="A40" s="5"/>
      <c r="B40" s="6" t="s">
        <v>45</v>
      </c>
      <c r="C40" s="7">
        <v>659256.92000000004</v>
      </c>
      <c r="D40" s="7">
        <v>0</v>
      </c>
      <c r="E40" s="7">
        <v>0</v>
      </c>
      <c r="F40" s="7">
        <v>0</v>
      </c>
      <c r="G40" s="7">
        <v>0</v>
      </c>
      <c r="H40" s="7">
        <v>659256.92000000004</v>
      </c>
      <c r="I40" s="7">
        <v>877648.58</v>
      </c>
    </row>
    <row r="41" spans="1:9" ht="20.149999999999999" customHeight="1" x14ac:dyDescent="0.25">
      <c r="A41" s="8" t="s">
        <v>37</v>
      </c>
      <c r="B41" s="9" t="s">
        <v>48</v>
      </c>
      <c r="C41" s="10">
        <v>95851579.579999998</v>
      </c>
      <c r="D41" s="10">
        <v>60242187.929999992</v>
      </c>
      <c r="E41" s="10">
        <v>14484577.6</v>
      </c>
      <c r="F41" s="10">
        <v>8258419.54</v>
      </c>
      <c r="G41" s="10">
        <v>147144646.41</v>
      </c>
      <c r="H41" s="10">
        <v>325981411.05999994</v>
      </c>
      <c r="I41" s="10">
        <v>277915602.06999999</v>
      </c>
    </row>
    <row r="42" spans="1:9" ht="20.149999999999999" customHeight="1" x14ac:dyDescent="0.25">
      <c r="A42" s="11" t="s">
        <v>49</v>
      </c>
      <c r="B42" s="12" t="s">
        <v>50</v>
      </c>
      <c r="C42" s="13">
        <v>250441753.02000001</v>
      </c>
      <c r="D42" s="13">
        <v>305980373.91000003</v>
      </c>
      <c r="E42" s="13">
        <v>38085639.060000002</v>
      </c>
      <c r="F42" s="13">
        <v>19492424.740000002</v>
      </c>
      <c r="G42" s="13">
        <v>589004971.73000002</v>
      </c>
      <c r="H42" s="13">
        <v>789246836.32999992</v>
      </c>
      <c r="I42" s="13">
        <v>756878704.65999997</v>
      </c>
    </row>
    <row r="43" spans="1:9" x14ac:dyDescent="0.25">
      <c r="A43" s="5"/>
      <c r="B43" s="6" t="s">
        <v>87</v>
      </c>
      <c r="C43" s="7">
        <v>373575.54</v>
      </c>
      <c r="D43" s="7">
        <v>446405685.41000003</v>
      </c>
      <c r="E43" s="7">
        <v>0</v>
      </c>
      <c r="F43" s="7">
        <v>0</v>
      </c>
      <c r="G43" s="7">
        <v>0</v>
      </c>
      <c r="H43" s="7">
        <v>446779260.95000005</v>
      </c>
      <c r="I43" s="7">
        <v>499163593.80000001</v>
      </c>
    </row>
    <row r="44" spans="1:9" x14ac:dyDescent="0.25">
      <c r="A44" s="5"/>
      <c r="B44" s="6" t="s">
        <v>98</v>
      </c>
      <c r="C44" s="7">
        <v>0</v>
      </c>
      <c r="D44" s="7">
        <v>11326660.48</v>
      </c>
      <c r="E44" s="7">
        <v>0</v>
      </c>
      <c r="F44" s="7">
        <v>0</v>
      </c>
      <c r="G44" s="7">
        <v>0</v>
      </c>
      <c r="H44" s="7">
        <v>11326660.48</v>
      </c>
      <c r="I44" s="7">
        <v>12520324.67</v>
      </c>
    </row>
    <row r="45" spans="1:9" x14ac:dyDescent="0.25">
      <c r="A45" s="5"/>
      <c r="B45" s="6" t="s">
        <v>53</v>
      </c>
      <c r="C45" s="7">
        <v>605024.12</v>
      </c>
      <c r="D45" s="7">
        <v>19527508.440000001</v>
      </c>
      <c r="E45" s="7">
        <v>2101759.2999999998</v>
      </c>
      <c r="F45" s="7">
        <v>264371.21999999997</v>
      </c>
      <c r="G45" s="7">
        <v>130.32</v>
      </c>
      <c r="H45" s="7">
        <v>22498793.400000002</v>
      </c>
      <c r="I45" s="7">
        <v>29165751.870000001</v>
      </c>
    </row>
    <row r="46" spans="1:9" x14ac:dyDescent="0.25">
      <c r="A46" s="5"/>
      <c r="B46" s="6" t="s">
        <v>54</v>
      </c>
      <c r="C46" s="7">
        <v>202100000</v>
      </c>
      <c r="D46" s="7">
        <v>3622000000</v>
      </c>
      <c r="E46" s="7">
        <v>16300000</v>
      </c>
      <c r="F46" s="7">
        <v>21100000</v>
      </c>
      <c r="G46" s="7">
        <v>0</v>
      </c>
      <c r="H46" s="7">
        <v>3861500000</v>
      </c>
      <c r="I46" s="7">
        <v>3187075208.6199999</v>
      </c>
    </row>
    <row r="47" spans="1:9" x14ac:dyDescent="0.25">
      <c r="A47" s="5"/>
      <c r="B47" s="21" t="s">
        <v>88</v>
      </c>
      <c r="C47" s="7">
        <v>163597.87</v>
      </c>
      <c r="D47" s="7">
        <v>0</v>
      </c>
      <c r="E47" s="7">
        <v>0</v>
      </c>
      <c r="F47" s="7">
        <v>0</v>
      </c>
      <c r="G47" s="7">
        <v>0</v>
      </c>
      <c r="H47" s="7">
        <v>163597.87</v>
      </c>
      <c r="I47" s="7">
        <v>190228.83</v>
      </c>
    </row>
    <row r="48" spans="1:9" x14ac:dyDescent="0.25">
      <c r="A48" s="5"/>
      <c r="B48" s="6" t="s">
        <v>57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</row>
    <row r="49" spans="1:9" ht="20.149999999999999" customHeight="1" x14ac:dyDescent="0.25">
      <c r="A49" s="11" t="s">
        <v>58</v>
      </c>
      <c r="B49" s="12" t="s">
        <v>59</v>
      </c>
      <c r="C49" s="13">
        <v>203242197.53</v>
      </c>
      <c r="D49" s="13">
        <v>4099259854.3299999</v>
      </c>
      <c r="E49" s="13">
        <v>18401759.300000001</v>
      </c>
      <c r="F49" s="13">
        <v>21364371.219999999</v>
      </c>
      <c r="G49" s="13">
        <v>130.32</v>
      </c>
      <c r="H49" s="13">
        <v>4342268312.6999998</v>
      </c>
      <c r="I49" s="13">
        <v>3728115107.7899995</v>
      </c>
    </row>
    <row r="50" spans="1:9" ht="30" customHeight="1" x14ac:dyDescent="0.25">
      <c r="A50" s="29"/>
      <c r="B50" s="30" t="s">
        <v>60</v>
      </c>
      <c r="C50" s="31">
        <v>482833169.30000007</v>
      </c>
      <c r="D50" s="31">
        <v>5288812854.9700003</v>
      </c>
      <c r="E50" s="31">
        <v>72285328.219999999</v>
      </c>
      <c r="F50" s="31">
        <v>42014093.260000005</v>
      </c>
      <c r="G50" s="31">
        <v>589005102.05000007</v>
      </c>
      <c r="H50" s="31">
        <v>6061192221.6700001</v>
      </c>
      <c r="I50" s="31">
        <v>5468911863.9499998</v>
      </c>
    </row>
    <row r="51" spans="1:9" ht="20.149999999999999" customHeight="1" x14ac:dyDescent="0.25">
      <c r="A51" s="246"/>
      <c r="B51" s="246"/>
      <c r="C51" s="246"/>
      <c r="D51" s="246"/>
      <c r="E51" s="246"/>
      <c r="F51" s="246"/>
      <c r="G51" s="246"/>
      <c r="H51" s="246"/>
      <c r="I51" s="246"/>
    </row>
    <row r="52" spans="1:9" ht="20.149999999999999" customHeight="1" x14ac:dyDescent="0.25">
      <c r="A52" s="164"/>
      <c r="B52" s="167" t="s">
        <v>61</v>
      </c>
      <c r="C52" s="168" t="s">
        <v>1</v>
      </c>
      <c r="D52" s="168" t="s">
        <v>2</v>
      </c>
      <c r="E52" s="168" t="s">
        <v>3</v>
      </c>
      <c r="F52" s="168" t="s">
        <v>4</v>
      </c>
      <c r="G52" s="168" t="s">
        <v>6</v>
      </c>
      <c r="H52" s="168">
        <v>2003</v>
      </c>
      <c r="I52" s="168">
        <v>2002</v>
      </c>
    </row>
    <row r="53" spans="1:9" s="2" customFormat="1" ht="20.149999999999999" customHeight="1" x14ac:dyDescent="0.25">
      <c r="A53" s="8" t="s">
        <v>13</v>
      </c>
      <c r="B53" s="9" t="s">
        <v>66</v>
      </c>
      <c r="C53" s="10">
        <v>103810.98</v>
      </c>
      <c r="D53" s="10">
        <v>0</v>
      </c>
      <c r="E53" s="10">
        <v>0</v>
      </c>
      <c r="F53" s="10">
        <v>0</v>
      </c>
      <c r="G53" s="10">
        <v>0</v>
      </c>
      <c r="H53" s="10">
        <v>103810.98</v>
      </c>
      <c r="I53" s="10">
        <v>95121.35</v>
      </c>
    </row>
    <row r="54" spans="1:9" s="2" customFormat="1" ht="20.149999999999999" customHeight="1" x14ac:dyDescent="0.25">
      <c r="A54" s="8" t="s">
        <v>15</v>
      </c>
      <c r="B54" s="22" t="s">
        <v>90</v>
      </c>
      <c r="C54" s="10">
        <v>0</v>
      </c>
      <c r="D54" s="10">
        <v>903810.25</v>
      </c>
      <c r="E54" s="10">
        <v>0</v>
      </c>
      <c r="F54" s="10">
        <v>0</v>
      </c>
      <c r="G54" s="10">
        <v>0</v>
      </c>
      <c r="H54" s="10">
        <v>903810.25</v>
      </c>
      <c r="I54" s="10">
        <v>688640.87</v>
      </c>
    </row>
    <row r="55" spans="1:9" x14ac:dyDescent="0.25">
      <c r="A55" s="5"/>
      <c r="B55" s="6" t="s">
        <v>62</v>
      </c>
      <c r="C55" s="7">
        <v>475712530.88</v>
      </c>
      <c r="D55" s="7">
        <v>282731322.66000003</v>
      </c>
      <c r="E55" s="7">
        <v>71695995.140000001</v>
      </c>
      <c r="F55" s="7">
        <v>41728511.93</v>
      </c>
      <c r="G55" s="7">
        <v>0</v>
      </c>
      <c r="H55" s="7">
        <v>871868360.6099999</v>
      </c>
      <c r="I55" s="7">
        <v>784956018.51999998</v>
      </c>
    </row>
    <row r="56" spans="1:9" x14ac:dyDescent="0.25">
      <c r="A56" s="5"/>
      <c r="B56" s="21" t="s">
        <v>89</v>
      </c>
      <c r="C56" s="7">
        <v>0</v>
      </c>
      <c r="D56" s="7">
        <v>4789950885.3100004</v>
      </c>
      <c r="E56" s="7">
        <v>0</v>
      </c>
      <c r="F56" s="7">
        <v>0</v>
      </c>
      <c r="G56" s="7">
        <v>0</v>
      </c>
      <c r="H56" s="7">
        <v>4789950885.3100004</v>
      </c>
      <c r="I56" s="7">
        <v>4391136210.71</v>
      </c>
    </row>
    <row r="57" spans="1:9" s="2" customFormat="1" ht="20.149999999999999" customHeight="1" x14ac:dyDescent="0.25">
      <c r="A57" s="8" t="s">
        <v>24</v>
      </c>
      <c r="B57" s="22" t="s">
        <v>64</v>
      </c>
      <c r="C57" s="10">
        <v>475712530.88</v>
      </c>
      <c r="D57" s="10">
        <v>5072682207.9700003</v>
      </c>
      <c r="E57" s="10">
        <v>71695995.140000001</v>
      </c>
      <c r="F57" s="10">
        <v>41728511.93</v>
      </c>
      <c r="G57" s="10">
        <v>0</v>
      </c>
      <c r="H57" s="10">
        <v>5661819245.920001</v>
      </c>
      <c r="I57" s="10">
        <v>5176092229.2300005</v>
      </c>
    </row>
    <row r="58" spans="1:9" ht="20.149999999999999" customHeight="1" x14ac:dyDescent="0.25">
      <c r="A58" s="11" t="s">
        <v>17</v>
      </c>
      <c r="B58" s="12" t="s">
        <v>68</v>
      </c>
      <c r="C58" s="13">
        <v>475816341.86000001</v>
      </c>
      <c r="D58" s="13">
        <v>5073586018.2200003</v>
      </c>
      <c r="E58" s="13">
        <v>71695995.140000001</v>
      </c>
      <c r="F58" s="13">
        <v>41728511.93</v>
      </c>
      <c r="G58" s="13">
        <v>0</v>
      </c>
      <c r="H58" s="13">
        <v>5662826867.1500006</v>
      </c>
      <c r="I58" s="13">
        <v>5176875991.4499998</v>
      </c>
    </row>
    <row r="59" spans="1:9" x14ac:dyDescent="0.25">
      <c r="A59" s="5"/>
      <c r="B59" s="6" t="s">
        <v>19</v>
      </c>
      <c r="C59" s="7">
        <v>43105.49</v>
      </c>
      <c r="D59" s="7">
        <v>38542.6</v>
      </c>
      <c r="E59" s="7">
        <v>10877.28</v>
      </c>
      <c r="F59" s="7">
        <v>4392.8599999999997</v>
      </c>
      <c r="G59" s="7">
        <v>0</v>
      </c>
      <c r="H59" s="7">
        <v>96918.23</v>
      </c>
      <c r="I59" s="7">
        <v>147246.72</v>
      </c>
    </row>
    <row r="60" spans="1:9" x14ac:dyDescent="0.25">
      <c r="A60" s="5"/>
      <c r="B60" s="6" t="s">
        <v>69</v>
      </c>
      <c r="C60" s="7">
        <v>526526.93999999994</v>
      </c>
      <c r="D60" s="7">
        <v>114205.42</v>
      </c>
      <c r="E60" s="7">
        <v>178706.2</v>
      </c>
      <c r="F60" s="7">
        <v>3626.65</v>
      </c>
      <c r="G60" s="7">
        <v>0</v>
      </c>
      <c r="H60" s="7">
        <v>823065.21</v>
      </c>
      <c r="I60" s="7">
        <v>800903.21</v>
      </c>
    </row>
    <row r="61" spans="1:9" x14ac:dyDescent="0.25">
      <c r="A61" s="5"/>
      <c r="B61" s="6" t="s">
        <v>72</v>
      </c>
      <c r="C61" s="7">
        <v>0</v>
      </c>
      <c r="D61" s="7">
        <v>0</v>
      </c>
      <c r="E61" s="7">
        <v>0</v>
      </c>
      <c r="F61" s="7">
        <v>3723.49</v>
      </c>
      <c r="G61" s="7">
        <v>0</v>
      </c>
      <c r="H61" s="7">
        <v>3723.49</v>
      </c>
      <c r="I61" s="7">
        <v>3654.96</v>
      </c>
    </row>
    <row r="62" spans="1:9" x14ac:dyDescent="0.25">
      <c r="A62" s="5"/>
      <c r="B62" s="6" t="s">
        <v>36</v>
      </c>
      <c r="C62" s="7">
        <v>39967.589999999997</v>
      </c>
      <c r="D62" s="7">
        <v>805.66</v>
      </c>
      <c r="E62" s="7">
        <v>0</v>
      </c>
      <c r="F62" s="7">
        <v>0</v>
      </c>
      <c r="G62" s="7">
        <v>0</v>
      </c>
      <c r="H62" s="7">
        <v>40773.25</v>
      </c>
      <c r="I62" s="7">
        <v>116006.6</v>
      </c>
    </row>
    <row r="63" spans="1:9" x14ac:dyDescent="0.25">
      <c r="A63" s="5"/>
      <c r="B63" s="6" t="s">
        <v>70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</row>
    <row r="64" spans="1:9" x14ac:dyDescent="0.25">
      <c r="A64" s="5"/>
      <c r="B64" s="6" t="s">
        <v>71</v>
      </c>
      <c r="C64" s="7">
        <v>65345.5</v>
      </c>
      <c r="D64" s="7">
        <v>7665019.21</v>
      </c>
      <c r="E64" s="7">
        <v>66162.100000000006</v>
      </c>
      <c r="F64" s="7">
        <v>3574.68</v>
      </c>
      <c r="G64" s="7">
        <v>130.32</v>
      </c>
      <c r="H64" s="7">
        <v>7800231.8099999996</v>
      </c>
      <c r="I64" s="7">
        <v>9929547.1300000008</v>
      </c>
    </row>
    <row r="65" spans="1:9" ht="20.149999999999999" customHeight="1" x14ac:dyDescent="0.25">
      <c r="A65" s="8" t="s">
        <v>13</v>
      </c>
      <c r="B65" s="9" t="s">
        <v>73</v>
      </c>
      <c r="C65" s="10">
        <v>674945.52</v>
      </c>
      <c r="D65" s="10">
        <v>7818572.8899999997</v>
      </c>
      <c r="E65" s="10">
        <v>255745.58</v>
      </c>
      <c r="F65" s="10">
        <v>15317.68</v>
      </c>
      <c r="G65" s="10">
        <v>130.32</v>
      </c>
      <c r="H65" s="10">
        <v>8764711.9900000002</v>
      </c>
      <c r="I65" s="10">
        <v>10997358.619999999</v>
      </c>
    </row>
    <row r="66" spans="1:9" ht="20.149999999999999" customHeight="1" x14ac:dyDescent="0.25">
      <c r="A66" s="8" t="s">
        <v>15</v>
      </c>
      <c r="B66" s="9" t="s">
        <v>74</v>
      </c>
      <c r="C66" s="10">
        <v>2136786.0499999998</v>
      </c>
      <c r="D66" s="10">
        <v>2252267.34</v>
      </c>
      <c r="E66" s="10">
        <v>330955.96999999997</v>
      </c>
      <c r="F66" s="10">
        <v>266892.3</v>
      </c>
      <c r="G66" s="10">
        <v>0</v>
      </c>
      <c r="H66" s="10">
        <v>4986901.66</v>
      </c>
      <c r="I66" s="10">
        <v>4751041.79</v>
      </c>
    </row>
    <row r="67" spans="1:9" ht="20.149999999999999" customHeight="1" x14ac:dyDescent="0.25">
      <c r="A67" s="8" t="s">
        <v>24</v>
      </c>
      <c r="B67" s="9" t="s">
        <v>75</v>
      </c>
      <c r="C67" s="10">
        <v>0</v>
      </c>
      <c r="D67" s="10">
        <v>0</v>
      </c>
      <c r="E67" s="10">
        <v>0</v>
      </c>
      <c r="F67" s="10">
        <v>0</v>
      </c>
      <c r="G67" s="10">
        <v>441860325.31999999</v>
      </c>
      <c r="H67" s="10">
        <v>28101999.189999998</v>
      </c>
      <c r="I67" s="10">
        <v>28128967.099999957</v>
      </c>
    </row>
    <row r="68" spans="1:9" ht="20.149999999999999" customHeight="1" x14ac:dyDescent="0.25">
      <c r="A68" s="8" t="s">
        <v>25</v>
      </c>
      <c r="B68" s="9" t="s">
        <v>76</v>
      </c>
      <c r="C68" s="10">
        <v>0</v>
      </c>
      <c r="D68" s="10">
        <v>0</v>
      </c>
      <c r="E68" s="10">
        <v>0</v>
      </c>
      <c r="F68" s="10">
        <v>0</v>
      </c>
      <c r="G68" s="10">
        <v>147144646.41</v>
      </c>
      <c r="H68" s="10">
        <v>147144646.41</v>
      </c>
      <c r="I68" s="10">
        <v>136469988.03999999</v>
      </c>
    </row>
    <row r="69" spans="1:9" s="2" customFormat="1" ht="20.149999999999999" customHeight="1" x14ac:dyDescent="0.25">
      <c r="A69" s="8" t="s">
        <v>35</v>
      </c>
      <c r="B69" s="9" t="s">
        <v>77</v>
      </c>
      <c r="C69" s="10">
        <v>0</v>
      </c>
      <c r="D69" s="10">
        <v>0</v>
      </c>
      <c r="E69" s="10">
        <v>0</v>
      </c>
      <c r="F69" s="10">
        <v>0</v>
      </c>
      <c r="G69" s="10">
        <v>589004971.73000002</v>
      </c>
      <c r="H69" s="10">
        <v>175246645.59999999</v>
      </c>
      <c r="I69" s="10">
        <v>164598955.13999996</v>
      </c>
    </row>
    <row r="70" spans="1:9" x14ac:dyDescent="0.25">
      <c r="A70" s="5"/>
      <c r="B70" s="6" t="s">
        <v>101</v>
      </c>
      <c r="C70" s="7">
        <v>396811.83</v>
      </c>
      <c r="D70" s="7">
        <v>342211.88</v>
      </c>
      <c r="E70" s="7">
        <v>0</v>
      </c>
      <c r="F70" s="7">
        <v>0</v>
      </c>
      <c r="G70" s="7">
        <v>0</v>
      </c>
      <c r="H70" s="7">
        <v>739023.71</v>
      </c>
      <c r="I70" s="7">
        <v>102338.94</v>
      </c>
    </row>
    <row r="71" spans="1:9" x14ac:dyDescent="0.25">
      <c r="A71" s="5"/>
      <c r="B71" s="6" t="s">
        <v>78</v>
      </c>
      <c r="C71" s="7">
        <v>3808284.04</v>
      </c>
      <c r="D71" s="7">
        <v>69260238.049999997</v>
      </c>
      <c r="E71" s="7">
        <v>0</v>
      </c>
      <c r="F71" s="7">
        <v>0</v>
      </c>
      <c r="G71" s="7">
        <v>0</v>
      </c>
      <c r="H71" s="7">
        <v>73068522.090000004</v>
      </c>
      <c r="I71" s="7">
        <v>111425695.77</v>
      </c>
    </row>
    <row r="72" spans="1:9" x14ac:dyDescent="0.25">
      <c r="A72" s="5"/>
      <c r="B72" s="6" t="s">
        <v>79</v>
      </c>
      <c r="C72" s="7">
        <v>0</v>
      </c>
      <c r="D72" s="7">
        <v>30437.01</v>
      </c>
      <c r="E72" s="7">
        <v>1987.64</v>
      </c>
      <c r="F72" s="7">
        <v>3123.46</v>
      </c>
      <c r="G72" s="7">
        <v>0</v>
      </c>
      <c r="H72" s="7">
        <v>35548.11</v>
      </c>
      <c r="I72" s="7">
        <v>57984.62</v>
      </c>
    </row>
    <row r="73" spans="1:9" x14ac:dyDescent="0.25">
      <c r="A73" s="5"/>
      <c r="B73" s="6" t="s">
        <v>80</v>
      </c>
      <c r="C73" s="7">
        <v>0</v>
      </c>
      <c r="D73" s="7">
        <v>39543.58</v>
      </c>
      <c r="E73" s="7">
        <v>643.89</v>
      </c>
      <c r="F73" s="7">
        <v>247.89</v>
      </c>
      <c r="G73" s="7">
        <v>0</v>
      </c>
      <c r="H73" s="7">
        <v>40435.360000000001</v>
      </c>
      <c r="I73" s="7">
        <v>102497.62</v>
      </c>
    </row>
    <row r="74" spans="1:9" s="2" customFormat="1" ht="20.149999999999999" customHeight="1" x14ac:dyDescent="0.25">
      <c r="A74" s="8" t="s">
        <v>37</v>
      </c>
      <c r="B74" s="9" t="s">
        <v>82</v>
      </c>
      <c r="C74" s="10">
        <v>4205095.87</v>
      </c>
      <c r="D74" s="10">
        <v>69672430.519999996</v>
      </c>
      <c r="E74" s="10">
        <v>2631.53</v>
      </c>
      <c r="F74" s="10">
        <v>3371.35</v>
      </c>
      <c r="G74" s="10">
        <v>0</v>
      </c>
      <c r="H74" s="10">
        <v>73883529.269999996</v>
      </c>
      <c r="I74" s="10">
        <v>111688516.95</v>
      </c>
    </row>
    <row r="75" spans="1:9" s="2" customFormat="1" ht="20.149999999999999" customHeight="1" x14ac:dyDescent="0.25">
      <c r="A75" s="11" t="s">
        <v>49</v>
      </c>
      <c r="B75" s="12" t="s">
        <v>50</v>
      </c>
      <c r="C75" s="13">
        <v>7016827.4399999995</v>
      </c>
      <c r="D75" s="13">
        <v>79743270.75</v>
      </c>
      <c r="E75" s="13">
        <v>589333.07999999996</v>
      </c>
      <c r="F75" s="13">
        <v>285581.33</v>
      </c>
      <c r="G75" s="13">
        <v>589005102.05000007</v>
      </c>
      <c r="H75" s="13">
        <v>262881788.51999998</v>
      </c>
      <c r="I75" s="13">
        <v>292035872.49999994</v>
      </c>
    </row>
    <row r="76" spans="1:9" x14ac:dyDescent="0.25">
      <c r="A76" s="5"/>
      <c r="B76" s="6" t="s">
        <v>83</v>
      </c>
      <c r="C76" s="7">
        <v>0</v>
      </c>
      <c r="D76" s="7">
        <v>135483566</v>
      </c>
      <c r="E76" s="7">
        <v>0</v>
      </c>
      <c r="F76" s="7">
        <v>0</v>
      </c>
      <c r="G76" s="7">
        <v>0</v>
      </c>
      <c r="H76" s="7">
        <v>135483566</v>
      </c>
      <c r="I76" s="7">
        <v>0</v>
      </c>
    </row>
    <row r="77" spans="1:9" s="2" customFormat="1" ht="20.149999999999999" customHeight="1" x14ac:dyDescent="0.25">
      <c r="A77" s="11" t="s">
        <v>58</v>
      </c>
      <c r="B77" s="12" t="s">
        <v>59</v>
      </c>
      <c r="C77" s="13">
        <v>0</v>
      </c>
      <c r="D77" s="13">
        <v>135483566</v>
      </c>
      <c r="E77" s="13">
        <v>0</v>
      </c>
      <c r="F77" s="13">
        <v>0</v>
      </c>
      <c r="G77" s="13">
        <v>0</v>
      </c>
      <c r="H77" s="13">
        <v>135483566</v>
      </c>
      <c r="I77" s="13">
        <v>0</v>
      </c>
    </row>
    <row r="78" spans="1:9" s="2" customFormat="1" ht="30" customHeight="1" x14ac:dyDescent="0.25">
      <c r="A78" s="15"/>
      <c r="B78" s="12" t="s">
        <v>84</v>
      </c>
      <c r="C78" s="13">
        <v>482833169.30000001</v>
      </c>
      <c r="D78" s="13">
        <v>5288812854.9700003</v>
      </c>
      <c r="E78" s="13">
        <v>72285328.219999999</v>
      </c>
      <c r="F78" s="13">
        <v>42014093.259999998</v>
      </c>
      <c r="G78" s="13">
        <v>589005102.05000007</v>
      </c>
      <c r="H78" s="13">
        <v>6061192221.6700001</v>
      </c>
      <c r="I78" s="13">
        <v>5468911863.9499998</v>
      </c>
    </row>
  </sheetData>
  <mergeCells count="1">
    <mergeCell ref="A51:I51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50" max="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autoPageBreaks="0"/>
  </sheetPr>
  <dimension ref="A1:I77"/>
  <sheetViews>
    <sheetView topLeftCell="A31" workbookViewId="0">
      <selection activeCell="L58" sqref="L58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9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9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9" s="24" customFormat="1" ht="11.15" customHeight="1" x14ac:dyDescent="0.25">
      <c r="A4" s="25" t="s">
        <v>131</v>
      </c>
      <c r="B4" s="23"/>
      <c r="C4" s="23"/>
      <c r="D4" s="23"/>
      <c r="E4" s="23"/>
      <c r="F4" s="23"/>
    </row>
    <row r="5" spans="1:9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9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9" s="24" customFormat="1" ht="10.5" customHeight="1" x14ac:dyDescent="0.25">
      <c r="A7" s="27"/>
      <c r="B7" s="23"/>
      <c r="C7" s="23"/>
      <c r="D7" s="23"/>
      <c r="E7" s="23"/>
      <c r="F7" s="23"/>
    </row>
    <row r="8" spans="1:9" ht="20.149999999999999" customHeight="1" x14ac:dyDescent="0.25">
      <c r="A8" s="164"/>
      <c r="B8" s="167" t="s">
        <v>0</v>
      </c>
      <c r="C8" s="168" t="s">
        <v>1</v>
      </c>
      <c r="D8" s="168" t="s">
        <v>2</v>
      </c>
      <c r="E8" s="168" t="s">
        <v>3</v>
      </c>
      <c r="F8" s="168" t="s">
        <v>4</v>
      </c>
      <c r="G8" s="168" t="s">
        <v>6</v>
      </c>
      <c r="H8" s="168">
        <v>2002</v>
      </c>
      <c r="I8" s="168">
        <v>2001</v>
      </c>
    </row>
    <row r="9" spans="1:9" x14ac:dyDescent="0.25">
      <c r="A9" s="5"/>
      <c r="B9" s="6" t="s">
        <v>7</v>
      </c>
      <c r="C9" s="7">
        <v>312524.87</v>
      </c>
      <c r="D9" s="7">
        <v>3149459.07</v>
      </c>
      <c r="E9" s="7">
        <v>434246.64</v>
      </c>
      <c r="F9" s="7">
        <v>0</v>
      </c>
      <c r="G9" s="7">
        <v>0</v>
      </c>
      <c r="H9" s="7">
        <v>3896230.58</v>
      </c>
      <c r="I9" s="7">
        <v>3896230.58</v>
      </c>
    </row>
    <row r="10" spans="1:9" x14ac:dyDescent="0.25">
      <c r="A10" s="5"/>
      <c r="B10" s="6" t="s">
        <v>91</v>
      </c>
      <c r="C10" s="7">
        <v>42592643.770000003</v>
      </c>
      <c r="D10" s="7">
        <v>208035720.41</v>
      </c>
      <c r="E10" s="7">
        <v>23415271.359999999</v>
      </c>
      <c r="F10" s="7">
        <v>1534989.72</v>
      </c>
      <c r="G10" s="7">
        <v>0</v>
      </c>
      <c r="H10" s="7">
        <v>275578625.26000005</v>
      </c>
      <c r="I10" s="7">
        <v>264310028.73999998</v>
      </c>
    </row>
    <row r="11" spans="1:9" x14ac:dyDescent="0.25">
      <c r="A11" s="5"/>
      <c r="B11" s="6" t="s">
        <v>102</v>
      </c>
      <c r="C11" s="7">
        <v>0</v>
      </c>
      <c r="D11" s="7">
        <v>0</v>
      </c>
      <c r="E11" s="7">
        <v>151718.88</v>
      </c>
      <c r="F11" s="7">
        <v>0</v>
      </c>
      <c r="G11" s="7">
        <v>0</v>
      </c>
      <c r="H11" s="7">
        <v>151718.88</v>
      </c>
      <c r="I11" s="7">
        <v>151718.88</v>
      </c>
    </row>
    <row r="12" spans="1:9" x14ac:dyDescent="0.25">
      <c r="A12" s="5"/>
      <c r="B12" s="6" t="s">
        <v>9</v>
      </c>
      <c r="C12" s="7">
        <v>40279.72</v>
      </c>
      <c r="D12" s="7">
        <v>0</v>
      </c>
      <c r="E12" s="7">
        <v>0</v>
      </c>
      <c r="F12" s="7">
        <v>0</v>
      </c>
      <c r="G12" s="7">
        <v>0</v>
      </c>
      <c r="H12" s="7">
        <v>40279.72</v>
      </c>
      <c r="I12" s="7">
        <v>40279.72</v>
      </c>
    </row>
    <row r="13" spans="1:9" x14ac:dyDescent="0.25">
      <c r="A13" s="5"/>
      <c r="B13" s="6" t="s">
        <v>10</v>
      </c>
      <c r="C13" s="7">
        <v>211958.66</v>
      </c>
      <c r="D13" s="7">
        <v>0</v>
      </c>
      <c r="E13" s="7">
        <v>0</v>
      </c>
      <c r="F13" s="7">
        <v>0</v>
      </c>
      <c r="G13" s="7">
        <v>0</v>
      </c>
      <c r="H13" s="7">
        <v>211958.66</v>
      </c>
      <c r="I13" s="7">
        <v>0</v>
      </c>
    </row>
    <row r="14" spans="1:9" x14ac:dyDescent="0.25">
      <c r="A14" s="5"/>
      <c r="B14" s="6" t="s">
        <v>93</v>
      </c>
      <c r="C14" s="7">
        <v>-14304963.810000001</v>
      </c>
      <c r="D14" s="7">
        <v>-54722510.259999998</v>
      </c>
      <c r="E14" s="7">
        <v>-8589220.4199999999</v>
      </c>
      <c r="F14" s="7">
        <v>-353261.85</v>
      </c>
      <c r="G14" s="7">
        <v>0</v>
      </c>
      <c r="H14" s="7">
        <v>-77969956.339999989</v>
      </c>
      <c r="I14" s="7">
        <v>-72819129.350000009</v>
      </c>
    </row>
    <row r="15" spans="1:9" x14ac:dyDescent="0.25">
      <c r="A15" s="5"/>
      <c r="B15" s="6" t="s">
        <v>94</v>
      </c>
      <c r="C15" s="7">
        <v>0</v>
      </c>
      <c r="D15" s="7">
        <v>0</v>
      </c>
      <c r="E15" s="7">
        <v>-3034.38</v>
      </c>
      <c r="F15" s="7">
        <v>0</v>
      </c>
      <c r="G15" s="7">
        <v>0</v>
      </c>
      <c r="H15" s="7">
        <v>-3034.38</v>
      </c>
      <c r="I15" s="7">
        <v>0</v>
      </c>
    </row>
    <row r="16" spans="1:9" x14ac:dyDescent="0.25">
      <c r="A16" s="5"/>
      <c r="B16" s="6" t="s">
        <v>95</v>
      </c>
      <c r="C16" s="7">
        <v>-35353.08</v>
      </c>
      <c r="D16" s="7">
        <v>0</v>
      </c>
      <c r="E16" s="7">
        <v>0</v>
      </c>
      <c r="F16" s="7">
        <v>0</v>
      </c>
      <c r="G16" s="7">
        <v>0</v>
      </c>
      <c r="H16" s="7">
        <v>-35353.08</v>
      </c>
      <c r="I16" s="7">
        <v>-27293.08</v>
      </c>
    </row>
    <row r="17" spans="1:9" ht="20.149999999999999" customHeight="1" x14ac:dyDescent="0.25">
      <c r="A17" s="8" t="s">
        <v>13</v>
      </c>
      <c r="B17" s="9" t="s">
        <v>103</v>
      </c>
      <c r="C17" s="10">
        <v>28817090.129999995</v>
      </c>
      <c r="D17" s="10">
        <v>156462669.22</v>
      </c>
      <c r="E17" s="10">
        <v>15408982.079999998</v>
      </c>
      <c r="F17" s="10">
        <v>1181727.8700000001</v>
      </c>
      <c r="G17" s="10">
        <v>0</v>
      </c>
      <c r="H17" s="10">
        <v>201870469.3000001</v>
      </c>
      <c r="I17" s="10">
        <v>195551835.48999998</v>
      </c>
    </row>
    <row r="18" spans="1:9" x14ac:dyDescent="0.25">
      <c r="A18" s="5"/>
      <c r="B18" s="6" t="s">
        <v>104</v>
      </c>
      <c r="C18" s="7">
        <v>0</v>
      </c>
      <c r="D18" s="7">
        <v>221550406.16999999</v>
      </c>
      <c r="E18" s="7">
        <v>0</v>
      </c>
      <c r="F18" s="7">
        <v>0</v>
      </c>
      <c r="G18" s="7">
        <v>0</v>
      </c>
      <c r="H18" s="7">
        <v>221550406.16999999</v>
      </c>
      <c r="I18" s="7">
        <v>210592108.36000001</v>
      </c>
    </row>
    <row r="19" spans="1:9" x14ac:dyDescent="0.25">
      <c r="A19" s="5"/>
      <c r="B19" s="6" t="s">
        <v>105</v>
      </c>
      <c r="C19" s="7">
        <v>115346.98</v>
      </c>
      <c r="D19" s="7">
        <v>503156260.44</v>
      </c>
      <c r="E19" s="7">
        <v>607221.25</v>
      </c>
      <c r="F19" s="7">
        <v>0</v>
      </c>
      <c r="G19" s="7">
        <v>0</v>
      </c>
      <c r="H19" s="7">
        <v>503878828.67000002</v>
      </c>
      <c r="I19" s="7">
        <v>521023328.32999998</v>
      </c>
    </row>
    <row r="20" spans="1:9" x14ac:dyDescent="0.25">
      <c r="A20" s="5"/>
      <c r="B20" s="6" t="s">
        <v>106</v>
      </c>
      <c r="C20" s="7">
        <v>0</v>
      </c>
      <c r="D20" s="7">
        <v>56618347.359999999</v>
      </c>
      <c r="E20" s="7">
        <v>0</v>
      </c>
      <c r="F20" s="7">
        <v>0</v>
      </c>
      <c r="G20" s="7">
        <v>0</v>
      </c>
      <c r="H20" s="7">
        <v>56618347.359999999</v>
      </c>
      <c r="I20" s="7">
        <v>64832517.509999998</v>
      </c>
    </row>
    <row r="21" spans="1:9" ht="20.149999999999999" customHeight="1" x14ac:dyDescent="0.25">
      <c r="A21" s="8" t="s">
        <v>15</v>
      </c>
      <c r="B21" s="9" t="s">
        <v>107</v>
      </c>
      <c r="C21" s="10">
        <v>115346.98</v>
      </c>
      <c r="D21" s="10">
        <v>781325013.97000003</v>
      </c>
      <c r="E21" s="10">
        <v>607221.25</v>
      </c>
      <c r="F21" s="10">
        <v>0</v>
      </c>
      <c r="G21" s="10">
        <v>0</v>
      </c>
      <c r="H21" s="10">
        <v>782047582.20000005</v>
      </c>
      <c r="I21" s="10">
        <v>796447954.20000005</v>
      </c>
    </row>
    <row r="22" spans="1:9" ht="20.149999999999999" customHeight="1" x14ac:dyDescent="0.25">
      <c r="A22" s="11" t="s">
        <v>17</v>
      </c>
      <c r="B22" s="12" t="s">
        <v>18</v>
      </c>
      <c r="C22" s="13">
        <v>28932437.109999996</v>
      </c>
      <c r="D22" s="13">
        <v>937787683.19000006</v>
      </c>
      <c r="E22" s="13">
        <v>16016203.329999998</v>
      </c>
      <c r="F22" s="13">
        <v>1181727.8700000001</v>
      </c>
      <c r="G22" s="13">
        <v>0</v>
      </c>
      <c r="H22" s="13">
        <v>983918051.50000012</v>
      </c>
      <c r="I22" s="13">
        <v>991999789.69000006</v>
      </c>
    </row>
    <row r="23" spans="1:9" x14ac:dyDescent="0.25">
      <c r="A23" s="5"/>
      <c r="B23" s="6" t="s">
        <v>20</v>
      </c>
      <c r="C23" s="7">
        <v>57714.57</v>
      </c>
      <c r="D23" s="7">
        <v>191819.34</v>
      </c>
      <c r="E23" s="7">
        <v>25985.4</v>
      </c>
      <c r="F23" s="7">
        <v>9055.9500000000007</v>
      </c>
      <c r="G23" s="7">
        <v>0</v>
      </c>
      <c r="H23" s="7">
        <v>284575.26</v>
      </c>
      <c r="I23" s="7">
        <v>281641.09000000003</v>
      </c>
    </row>
    <row r="24" spans="1:9" x14ac:dyDescent="0.25">
      <c r="A24" s="5"/>
      <c r="B24" s="20" t="s">
        <v>86</v>
      </c>
      <c r="C24" s="7">
        <v>28260842.210000001</v>
      </c>
      <c r="D24" s="7">
        <v>7830514.1299999999</v>
      </c>
      <c r="E24" s="7">
        <v>3908349.89</v>
      </c>
      <c r="F24" s="7">
        <v>2327668.7000000002</v>
      </c>
      <c r="G24" s="7">
        <v>54867775.960000001</v>
      </c>
      <c r="H24" s="7">
        <v>97195150.890000015</v>
      </c>
      <c r="I24" s="7">
        <v>109310819.84999999</v>
      </c>
    </row>
    <row r="25" spans="1:9" ht="20.149999999999999" customHeight="1" x14ac:dyDescent="0.25">
      <c r="A25" s="8" t="s">
        <v>13</v>
      </c>
      <c r="B25" s="9" t="s">
        <v>22</v>
      </c>
      <c r="C25" s="10">
        <v>28318556.780000001</v>
      </c>
      <c r="D25" s="10">
        <v>8022333.4699999997</v>
      </c>
      <c r="E25" s="10">
        <v>3934335.29</v>
      </c>
      <c r="F25" s="10">
        <v>2336724.65</v>
      </c>
      <c r="G25" s="10">
        <v>54867775.960000001</v>
      </c>
      <c r="H25" s="14">
        <v>97479726.150000021</v>
      </c>
      <c r="I25" s="14">
        <v>109592460.94</v>
      </c>
    </row>
    <row r="26" spans="1:9" ht="20.149999999999999" customHeight="1" x14ac:dyDescent="0.25">
      <c r="A26" s="8" t="s">
        <v>15</v>
      </c>
      <c r="B26" s="9" t="s">
        <v>26</v>
      </c>
      <c r="C26" s="10">
        <v>165417488.90000001</v>
      </c>
      <c r="D26" s="10">
        <v>198722543.15000001</v>
      </c>
      <c r="E26" s="10">
        <v>23156907.350000001</v>
      </c>
      <c r="F26" s="10">
        <v>8553083.2799999993</v>
      </c>
      <c r="G26" s="10">
        <v>0</v>
      </c>
      <c r="H26" s="14" t="s">
        <v>27</v>
      </c>
      <c r="I26" s="14" t="s">
        <v>27</v>
      </c>
    </row>
    <row r="27" spans="1:9" x14ac:dyDescent="0.25">
      <c r="A27" s="5"/>
      <c r="B27" s="6" t="s">
        <v>28</v>
      </c>
      <c r="C27" s="7">
        <v>0</v>
      </c>
      <c r="D27" s="7">
        <v>161603.43</v>
      </c>
      <c r="E27" s="7">
        <v>0</v>
      </c>
      <c r="F27" s="7">
        <v>0</v>
      </c>
      <c r="G27" s="7">
        <v>0</v>
      </c>
      <c r="H27" s="7">
        <v>161603.43</v>
      </c>
      <c r="I27" s="7">
        <v>411204.76</v>
      </c>
    </row>
    <row r="28" spans="1:9" x14ac:dyDescent="0.25">
      <c r="A28" s="5"/>
      <c r="B28" s="6" t="s">
        <v>29</v>
      </c>
      <c r="C28" s="7">
        <v>2434328.5</v>
      </c>
      <c r="D28" s="7">
        <v>1662909.9</v>
      </c>
      <c r="E28" s="7">
        <v>458105.52</v>
      </c>
      <c r="F28" s="7">
        <v>95281.18</v>
      </c>
      <c r="G28" s="7">
        <v>0</v>
      </c>
      <c r="H28" s="7">
        <v>4650625.0999999996</v>
      </c>
      <c r="I28" s="7">
        <v>5148431.43</v>
      </c>
    </row>
    <row r="29" spans="1:9" x14ac:dyDescent="0.25">
      <c r="A29" s="5"/>
      <c r="B29" s="6" t="s">
        <v>30</v>
      </c>
      <c r="C29" s="7">
        <v>3887140.05</v>
      </c>
      <c r="D29" s="7">
        <v>1695697.76</v>
      </c>
      <c r="E29" s="7">
        <v>316137.13</v>
      </c>
      <c r="F29" s="7">
        <v>164134.45000000001</v>
      </c>
      <c r="G29" s="7">
        <v>0</v>
      </c>
      <c r="H29" s="7">
        <v>6063109.3899999997</v>
      </c>
      <c r="I29" s="7">
        <v>5958856.1200000001</v>
      </c>
    </row>
    <row r="30" spans="1:9" x14ac:dyDescent="0.25">
      <c r="A30" s="5"/>
      <c r="B30" s="6" t="s">
        <v>96</v>
      </c>
      <c r="C30" s="7">
        <v>0</v>
      </c>
      <c r="D30" s="7">
        <v>0</v>
      </c>
      <c r="E30" s="7">
        <v>5608.6</v>
      </c>
      <c r="F30" s="7">
        <v>0</v>
      </c>
      <c r="G30" s="7">
        <v>0</v>
      </c>
      <c r="H30" s="7">
        <v>5608.6</v>
      </c>
      <c r="I30" s="7">
        <v>4484.62</v>
      </c>
    </row>
    <row r="31" spans="1:9" x14ac:dyDescent="0.25">
      <c r="A31" s="5"/>
      <c r="B31" s="6" t="s">
        <v>32</v>
      </c>
      <c r="C31" s="7">
        <v>0</v>
      </c>
      <c r="D31" s="7">
        <v>789.11</v>
      </c>
      <c r="E31" s="7">
        <v>1171.78</v>
      </c>
      <c r="F31" s="7">
        <v>0</v>
      </c>
      <c r="G31" s="7">
        <v>0</v>
      </c>
      <c r="H31" s="7">
        <v>1960.89</v>
      </c>
      <c r="I31" s="7">
        <v>0</v>
      </c>
    </row>
    <row r="32" spans="1:9" x14ac:dyDescent="0.25">
      <c r="A32" s="5"/>
      <c r="B32" s="6" t="s">
        <v>33</v>
      </c>
      <c r="C32" s="7">
        <v>79066.95</v>
      </c>
      <c r="D32" s="7">
        <v>0</v>
      </c>
      <c r="E32" s="7">
        <v>18812.78</v>
      </c>
      <c r="F32" s="7">
        <v>0</v>
      </c>
      <c r="G32" s="7">
        <v>0</v>
      </c>
      <c r="H32" s="7">
        <v>97879.73</v>
      </c>
      <c r="I32" s="7">
        <v>196706.36</v>
      </c>
    </row>
    <row r="33" spans="1:9" x14ac:dyDescent="0.25">
      <c r="A33" s="5"/>
      <c r="B33" s="6" t="s">
        <v>34</v>
      </c>
      <c r="C33" s="7">
        <v>620218.56999999995</v>
      </c>
      <c r="D33" s="7">
        <v>79764.149999999994</v>
      </c>
      <c r="E33" s="7">
        <v>146432</v>
      </c>
      <c r="F33" s="7">
        <v>98921.38</v>
      </c>
      <c r="G33" s="7">
        <v>0</v>
      </c>
      <c r="H33" s="7">
        <v>945336.1</v>
      </c>
      <c r="I33" s="7">
        <v>687864.11</v>
      </c>
    </row>
    <row r="34" spans="1:9" ht="20.149999999999999" customHeight="1" x14ac:dyDescent="0.25">
      <c r="A34" s="8" t="s">
        <v>24</v>
      </c>
      <c r="B34" s="9" t="s">
        <v>36</v>
      </c>
      <c r="C34" s="10">
        <v>7020754.0700000003</v>
      </c>
      <c r="D34" s="10">
        <v>3600764.35</v>
      </c>
      <c r="E34" s="10">
        <v>946267.81</v>
      </c>
      <c r="F34" s="10">
        <v>358337.01</v>
      </c>
      <c r="G34" s="10">
        <v>0</v>
      </c>
      <c r="H34" s="10">
        <v>11926123.239999998</v>
      </c>
      <c r="I34" s="10">
        <v>12407547.399999997</v>
      </c>
    </row>
    <row r="35" spans="1:9" ht="20.149999999999999" customHeight="1" x14ac:dyDescent="0.25">
      <c r="A35" s="8" t="s">
        <v>25</v>
      </c>
      <c r="B35" s="9" t="s">
        <v>108</v>
      </c>
      <c r="C35" s="10">
        <v>0</v>
      </c>
      <c r="D35" s="10">
        <v>0</v>
      </c>
      <c r="E35" s="10">
        <v>0</v>
      </c>
      <c r="F35" s="10">
        <v>0</v>
      </c>
      <c r="G35" s="10">
        <v>369111213.81999999</v>
      </c>
      <c r="H35" s="10">
        <v>369111213.81999999</v>
      </c>
      <c r="I35" s="10">
        <v>409899053.37</v>
      </c>
    </row>
    <row r="36" spans="1:9" ht="20.149999999999999" customHeight="1" x14ac:dyDescent="0.25">
      <c r="A36" s="8" t="s">
        <v>35</v>
      </c>
      <c r="B36" s="9" t="s">
        <v>109</v>
      </c>
      <c r="C36" s="10">
        <v>7151.76</v>
      </c>
      <c r="D36" s="10">
        <v>438887.62</v>
      </c>
      <c r="E36" s="10">
        <v>0</v>
      </c>
      <c r="F36" s="10">
        <v>0</v>
      </c>
      <c r="G36" s="10">
        <v>136469988.03999999</v>
      </c>
      <c r="H36" s="10">
        <v>136916027.41999999</v>
      </c>
      <c r="I36" s="10">
        <v>50158.87</v>
      </c>
    </row>
    <row r="37" spans="1:9" x14ac:dyDescent="0.25">
      <c r="A37" s="5"/>
      <c r="B37" s="6" t="s">
        <v>99</v>
      </c>
      <c r="C37" s="7">
        <v>0</v>
      </c>
      <c r="D37" s="7">
        <v>1128843.18</v>
      </c>
      <c r="E37" s="7">
        <v>0</v>
      </c>
      <c r="F37" s="7">
        <v>0</v>
      </c>
      <c r="G37" s="7">
        <v>0</v>
      </c>
      <c r="H37" s="7">
        <v>1128843.18</v>
      </c>
      <c r="I37" s="7">
        <v>0.45</v>
      </c>
    </row>
    <row r="38" spans="1:9" x14ac:dyDescent="0.25">
      <c r="A38" s="5"/>
      <c r="B38" s="6" t="s">
        <v>41</v>
      </c>
      <c r="C38" s="7">
        <v>898467.25</v>
      </c>
      <c r="D38" s="7">
        <v>316178.28999999998</v>
      </c>
      <c r="E38" s="7">
        <v>167887.12</v>
      </c>
      <c r="F38" s="7">
        <v>85680.22</v>
      </c>
      <c r="G38" s="7">
        <v>0</v>
      </c>
      <c r="H38" s="7">
        <v>1468212.88</v>
      </c>
      <c r="I38" s="7">
        <v>1399283.7</v>
      </c>
    </row>
    <row r="39" spans="1:9" ht="12" customHeight="1" x14ac:dyDescent="0.25">
      <c r="A39" s="5"/>
      <c r="B39" s="6" t="s">
        <v>42</v>
      </c>
      <c r="C39" s="7">
        <v>76379858.870000005</v>
      </c>
      <c r="D39" s="7">
        <v>43531472.200000003</v>
      </c>
      <c r="E39" s="7">
        <v>11391747.4</v>
      </c>
      <c r="F39" s="7">
        <v>6652784.7699999996</v>
      </c>
      <c r="G39" s="7">
        <v>0</v>
      </c>
      <c r="H39" s="7">
        <v>137955863.24000001</v>
      </c>
      <c r="I39" s="7">
        <v>121874913.17999999</v>
      </c>
    </row>
    <row r="40" spans="1:9" x14ac:dyDescent="0.25">
      <c r="A40" s="5"/>
      <c r="B40" s="6" t="s">
        <v>44</v>
      </c>
      <c r="C40" s="7">
        <v>0</v>
      </c>
      <c r="D40" s="7">
        <v>0</v>
      </c>
      <c r="E40" s="7">
        <v>0</v>
      </c>
      <c r="F40" s="7">
        <v>15046.15</v>
      </c>
      <c r="G40" s="7">
        <v>0</v>
      </c>
      <c r="H40" s="7">
        <v>15046.15</v>
      </c>
      <c r="I40" s="7">
        <v>23848.18</v>
      </c>
    </row>
    <row r="41" spans="1:9" x14ac:dyDescent="0.25">
      <c r="A41" s="5"/>
      <c r="B41" s="6" t="s">
        <v>45</v>
      </c>
      <c r="C41" s="7">
        <v>877648.58</v>
      </c>
      <c r="D41" s="7">
        <v>0</v>
      </c>
      <c r="E41" s="7">
        <v>0</v>
      </c>
      <c r="F41" s="7">
        <v>0</v>
      </c>
      <c r="G41" s="7">
        <v>0</v>
      </c>
      <c r="H41" s="7">
        <v>877648.58</v>
      </c>
      <c r="I41" s="7">
        <v>1085328.47</v>
      </c>
    </row>
    <row r="42" spans="1:9" ht="20.149999999999999" customHeight="1" x14ac:dyDescent="0.25">
      <c r="A42" s="8" t="s">
        <v>37</v>
      </c>
      <c r="B42" s="9" t="s">
        <v>48</v>
      </c>
      <c r="C42" s="10">
        <v>78155974.700000003</v>
      </c>
      <c r="D42" s="10">
        <v>44976493.670000002</v>
      </c>
      <c r="E42" s="10">
        <v>11559634.52</v>
      </c>
      <c r="F42" s="10">
        <v>6753511.1399999997</v>
      </c>
      <c r="G42" s="10">
        <v>0</v>
      </c>
      <c r="H42" s="10">
        <v>141445614.03000003</v>
      </c>
      <c r="I42" s="10">
        <v>124383373.98</v>
      </c>
    </row>
    <row r="43" spans="1:9" ht="20.149999999999999" customHeight="1" x14ac:dyDescent="0.25">
      <c r="A43" s="11" t="s">
        <v>49</v>
      </c>
      <c r="B43" s="12" t="s">
        <v>50</v>
      </c>
      <c r="C43" s="13">
        <v>278919926.21000004</v>
      </c>
      <c r="D43" s="13">
        <v>255761022.25999999</v>
      </c>
      <c r="E43" s="13">
        <v>39597144.970000006</v>
      </c>
      <c r="F43" s="13">
        <v>18001656.079999998</v>
      </c>
      <c r="G43" s="13">
        <v>560448977.81999993</v>
      </c>
      <c r="H43" s="13">
        <v>756878704.66000009</v>
      </c>
      <c r="I43" s="13">
        <v>656332594.55999994</v>
      </c>
    </row>
    <row r="44" spans="1:9" x14ac:dyDescent="0.25">
      <c r="A44" s="5"/>
      <c r="B44" s="6" t="s">
        <v>87</v>
      </c>
      <c r="C44" s="7">
        <v>373575.54</v>
      </c>
      <c r="D44" s="7">
        <v>498790018.25999999</v>
      </c>
      <c r="E44" s="7">
        <v>0</v>
      </c>
      <c r="F44" s="7">
        <v>0</v>
      </c>
      <c r="G44" s="7">
        <v>0</v>
      </c>
      <c r="H44" s="7">
        <v>499163593.80000001</v>
      </c>
      <c r="I44" s="7">
        <v>463388464.79000002</v>
      </c>
    </row>
    <row r="45" spans="1:9" x14ac:dyDescent="0.25">
      <c r="A45" s="5"/>
      <c r="B45" s="6" t="s">
        <v>98</v>
      </c>
      <c r="C45" s="7">
        <v>0</v>
      </c>
      <c r="D45" s="7">
        <v>12520324.67</v>
      </c>
      <c r="E45" s="7">
        <v>0</v>
      </c>
      <c r="F45" s="7">
        <v>0</v>
      </c>
      <c r="G45" s="7">
        <v>0</v>
      </c>
      <c r="H45" s="7">
        <v>12520324.67</v>
      </c>
      <c r="I45" s="7">
        <v>14594822.689999999</v>
      </c>
    </row>
    <row r="46" spans="1:9" x14ac:dyDescent="0.25">
      <c r="A46" s="5"/>
      <c r="B46" s="6" t="s">
        <v>53</v>
      </c>
      <c r="C46" s="7">
        <v>890038.32</v>
      </c>
      <c r="D46" s="7">
        <v>25268228.609999999</v>
      </c>
      <c r="E46" s="7">
        <v>1931460.2</v>
      </c>
      <c r="F46" s="7">
        <v>1075765.6200000001</v>
      </c>
      <c r="G46" s="7">
        <v>259.12</v>
      </c>
      <c r="H46" s="7">
        <v>29165751.870000001</v>
      </c>
      <c r="I46" s="7">
        <v>68980666.050000012</v>
      </c>
    </row>
    <row r="47" spans="1:9" x14ac:dyDescent="0.25">
      <c r="A47" s="5"/>
      <c r="B47" s="6" t="s">
        <v>54</v>
      </c>
      <c r="C47" s="7">
        <v>150700000</v>
      </c>
      <c r="D47" s="7">
        <v>3009655208.6199999</v>
      </c>
      <c r="E47" s="7">
        <v>8500000</v>
      </c>
      <c r="F47" s="7">
        <v>18220000</v>
      </c>
      <c r="G47" s="7">
        <v>0</v>
      </c>
      <c r="H47" s="7">
        <v>3187075208.6199999</v>
      </c>
      <c r="I47" s="7">
        <v>2644131735.8300004</v>
      </c>
    </row>
    <row r="48" spans="1:9" x14ac:dyDescent="0.25">
      <c r="A48" s="5"/>
      <c r="B48" s="21" t="s">
        <v>88</v>
      </c>
      <c r="C48" s="7">
        <v>190228.83</v>
      </c>
      <c r="D48" s="7">
        <v>0</v>
      </c>
      <c r="E48" s="7">
        <v>0</v>
      </c>
      <c r="F48" s="7">
        <v>0</v>
      </c>
      <c r="G48" s="7">
        <v>0</v>
      </c>
      <c r="H48" s="7">
        <v>190228.83</v>
      </c>
      <c r="I48" s="7">
        <v>156399.1</v>
      </c>
    </row>
    <row r="49" spans="1:9" x14ac:dyDescent="0.25">
      <c r="A49" s="5"/>
      <c r="B49" s="6" t="s">
        <v>57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</row>
    <row r="50" spans="1:9" ht="20.149999999999999" customHeight="1" x14ac:dyDescent="0.25">
      <c r="A50" s="11" t="s">
        <v>58</v>
      </c>
      <c r="B50" s="12" t="s">
        <v>59</v>
      </c>
      <c r="C50" s="13">
        <v>152153842.69000003</v>
      </c>
      <c r="D50" s="13">
        <v>3546233780.1599998</v>
      </c>
      <c r="E50" s="13">
        <v>10431460.199999999</v>
      </c>
      <c r="F50" s="13">
        <v>19295765.620000001</v>
      </c>
      <c r="G50" s="13">
        <v>259.12</v>
      </c>
      <c r="H50" s="13">
        <v>3728115107.79</v>
      </c>
      <c r="I50" s="13">
        <v>3191252088.4600005</v>
      </c>
    </row>
    <row r="51" spans="1:9" ht="30" customHeight="1" x14ac:dyDescent="0.25">
      <c r="A51" s="29"/>
      <c r="B51" s="30" t="s">
        <v>60</v>
      </c>
      <c r="C51" s="31">
        <v>460006206.01000011</v>
      </c>
      <c r="D51" s="31">
        <v>4739782485.6099997</v>
      </c>
      <c r="E51" s="31">
        <v>66044808.5</v>
      </c>
      <c r="F51" s="31">
        <v>38479149.57</v>
      </c>
      <c r="G51" s="31">
        <v>560449236.93999994</v>
      </c>
      <c r="H51" s="31">
        <v>5468911863.9500008</v>
      </c>
      <c r="I51" s="31">
        <v>4839584472.710001</v>
      </c>
    </row>
    <row r="52" spans="1:9" ht="20.149999999999999" customHeight="1" x14ac:dyDescent="0.25">
      <c r="A52" s="246"/>
      <c r="B52" s="246"/>
      <c r="C52" s="246"/>
      <c r="D52" s="246"/>
      <c r="E52" s="246"/>
      <c r="F52" s="246"/>
      <c r="G52" s="246"/>
      <c r="H52" s="246"/>
      <c r="I52" s="246"/>
    </row>
    <row r="53" spans="1:9" ht="20.149999999999999" customHeight="1" x14ac:dyDescent="0.25">
      <c r="A53" s="164"/>
      <c r="B53" s="167" t="s">
        <v>61</v>
      </c>
      <c r="C53" s="168" t="s">
        <v>1</v>
      </c>
      <c r="D53" s="168" t="s">
        <v>2</v>
      </c>
      <c r="E53" s="168" t="s">
        <v>3</v>
      </c>
      <c r="F53" s="168" t="s">
        <v>4</v>
      </c>
      <c r="G53" s="168" t="s">
        <v>6</v>
      </c>
      <c r="H53" s="168">
        <v>2002</v>
      </c>
      <c r="I53" s="168">
        <v>2001</v>
      </c>
    </row>
    <row r="54" spans="1:9" x14ac:dyDescent="0.25">
      <c r="A54" s="5"/>
      <c r="B54" s="6" t="s">
        <v>62</v>
      </c>
      <c r="C54" s="7">
        <v>432841373.08999997</v>
      </c>
      <c r="D54" s="7">
        <v>249771376.00999999</v>
      </c>
      <c r="E54" s="7">
        <v>64573630.57</v>
      </c>
      <c r="F54" s="7">
        <v>37769638.850000001</v>
      </c>
      <c r="G54" s="7">
        <v>0</v>
      </c>
      <c r="H54" s="7">
        <v>784956018.51999998</v>
      </c>
      <c r="I54" s="7">
        <v>727084573.78000009</v>
      </c>
    </row>
    <row r="55" spans="1:9" x14ac:dyDescent="0.25">
      <c r="A55" s="5"/>
      <c r="B55" s="21" t="s">
        <v>89</v>
      </c>
      <c r="C55" s="7">
        <v>0</v>
      </c>
      <c r="D55" s="7">
        <v>4391136210.71</v>
      </c>
      <c r="E55" s="7">
        <v>0</v>
      </c>
      <c r="F55" s="7">
        <v>0</v>
      </c>
      <c r="G55" s="7">
        <v>0</v>
      </c>
      <c r="H55" s="7">
        <v>4391136210.71</v>
      </c>
      <c r="I55" s="7">
        <v>4041698233.96</v>
      </c>
    </row>
    <row r="56" spans="1:9" s="2" customFormat="1" ht="20.149999999999999" customHeight="1" x14ac:dyDescent="0.25">
      <c r="A56" s="8" t="s">
        <v>13</v>
      </c>
      <c r="B56" s="9" t="s">
        <v>64</v>
      </c>
      <c r="C56" s="10">
        <v>432841373.08999997</v>
      </c>
      <c r="D56" s="10">
        <v>4640907586.7200003</v>
      </c>
      <c r="E56" s="10">
        <v>64573630.57</v>
      </c>
      <c r="F56" s="10">
        <v>37769638.850000001</v>
      </c>
      <c r="G56" s="10">
        <v>0</v>
      </c>
      <c r="H56" s="10">
        <v>5176092229.2299995</v>
      </c>
      <c r="I56" s="10">
        <v>4768782807.7399998</v>
      </c>
    </row>
    <row r="57" spans="1:9" s="2" customFormat="1" ht="20.149999999999999" customHeight="1" x14ac:dyDescent="0.25">
      <c r="A57" s="8" t="s">
        <v>15</v>
      </c>
      <c r="B57" s="22" t="s">
        <v>66</v>
      </c>
      <c r="C57" s="10">
        <v>95121.35</v>
      </c>
      <c r="D57" s="10">
        <v>0</v>
      </c>
      <c r="E57" s="10">
        <v>0</v>
      </c>
      <c r="F57" s="10">
        <v>0</v>
      </c>
      <c r="G57" s="10">
        <v>0</v>
      </c>
      <c r="H57" s="10">
        <v>95121.35</v>
      </c>
      <c r="I57" s="10">
        <v>8225.01</v>
      </c>
    </row>
    <row r="58" spans="1:9" s="2" customFormat="1" ht="20.149999999999999" customHeight="1" x14ac:dyDescent="0.25">
      <c r="A58" s="8" t="s">
        <v>24</v>
      </c>
      <c r="B58" s="22" t="s">
        <v>90</v>
      </c>
      <c r="C58" s="10">
        <v>0</v>
      </c>
      <c r="D58" s="10">
        <v>688640.87</v>
      </c>
      <c r="E58" s="10">
        <v>0</v>
      </c>
      <c r="F58" s="10">
        <v>0</v>
      </c>
      <c r="G58" s="10">
        <v>0</v>
      </c>
      <c r="H58" s="10">
        <v>688640.87</v>
      </c>
      <c r="I58" s="10">
        <v>175258.47</v>
      </c>
    </row>
    <row r="59" spans="1:9" ht="20.149999999999999" customHeight="1" x14ac:dyDescent="0.25">
      <c r="A59" s="11" t="s">
        <v>17</v>
      </c>
      <c r="B59" s="12" t="s">
        <v>68</v>
      </c>
      <c r="C59" s="13">
        <v>432936494.44</v>
      </c>
      <c r="D59" s="13">
        <v>4641596227.5900002</v>
      </c>
      <c r="E59" s="13">
        <v>64573630.57</v>
      </c>
      <c r="F59" s="13">
        <v>37769638.850000001</v>
      </c>
      <c r="G59" s="13">
        <v>0</v>
      </c>
      <c r="H59" s="13">
        <v>5176875991.4499998</v>
      </c>
      <c r="I59" s="13">
        <v>4768966291.2199993</v>
      </c>
    </row>
    <row r="60" spans="1:9" x14ac:dyDescent="0.25">
      <c r="A60" s="5"/>
      <c r="B60" s="6" t="s">
        <v>19</v>
      </c>
      <c r="C60" s="7">
        <v>23232.99</v>
      </c>
      <c r="D60" s="7">
        <v>56981.55</v>
      </c>
      <c r="E60" s="7">
        <v>7389.45</v>
      </c>
      <c r="F60" s="7">
        <v>59642.73</v>
      </c>
      <c r="G60" s="7">
        <v>0</v>
      </c>
      <c r="H60" s="7">
        <v>139857.26999999999</v>
      </c>
      <c r="I60" s="7">
        <v>90617.79</v>
      </c>
    </row>
    <row r="61" spans="1:9" x14ac:dyDescent="0.25">
      <c r="A61" s="5"/>
      <c r="B61" s="6" t="s">
        <v>69</v>
      </c>
      <c r="C61" s="7">
        <v>556073.96</v>
      </c>
      <c r="D61" s="7">
        <v>85717.440000000002</v>
      </c>
      <c r="E61" s="7">
        <v>159111.81</v>
      </c>
      <c r="F61" s="7">
        <v>0</v>
      </c>
      <c r="G61" s="7">
        <v>0</v>
      </c>
      <c r="H61" s="7">
        <v>649180.85</v>
      </c>
      <c r="I61" s="7">
        <v>647839.65</v>
      </c>
    </row>
    <row r="62" spans="1:9" x14ac:dyDescent="0.25">
      <c r="A62" s="5"/>
      <c r="B62" s="6" t="s">
        <v>70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8.1300000000000008</v>
      </c>
    </row>
    <row r="63" spans="1:9" x14ac:dyDescent="0.25">
      <c r="A63" s="5"/>
      <c r="B63" s="6" t="s">
        <v>71</v>
      </c>
      <c r="C63" s="7">
        <v>68234.13</v>
      </c>
      <c r="D63" s="7">
        <v>9845844.8100000005</v>
      </c>
      <c r="E63" s="7">
        <v>11684.39</v>
      </c>
      <c r="F63" s="7">
        <v>3524.68</v>
      </c>
      <c r="G63" s="7">
        <v>259.12</v>
      </c>
      <c r="H63" s="7">
        <v>9929547.1300000008</v>
      </c>
      <c r="I63" s="7">
        <v>12518376.640000001</v>
      </c>
    </row>
    <row r="64" spans="1:9" ht="20.149999999999999" customHeight="1" x14ac:dyDescent="0.25">
      <c r="A64" s="8" t="s">
        <v>13</v>
      </c>
      <c r="B64" s="9" t="s">
        <v>73</v>
      </c>
      <c r="C64" s="10">
        <v>647541.07999999996</v>
      </c>
      <c r="D64" s="10">
        <v>9988543.8000000007</v>
      </c>
      <c r="E64" s="10">
        <v>178185.65</v>
      </c>
      <c r="F64" s="10">
        <v>63167.41</v>
      </c>
      <c r="G64" s="10">
        <v>259.12</v>
      </c>
      <c r="H64" s="10">
        <v>10718585.25</v>
      </c>
      <c r="I64" s="10">
        <v>13256842.210000001</v>
      </c>
    </row>
    <row r="65" spans="1:9" ht="20.149999999999999" customHeight="1" x14ac:dyDescent="0.25">
      <c r="A65" s="8" t="s">
        <v>15</v>
      </c>
      <c r="B65" s="9" t="s">
        <v>110</v>
      </c>
      <c r="C65" s="10">
        <v>0</v>
      </c>
      <c r="D65" s="10">
        <v>0</v>
      </c>
      <c r="E65" s="10">
        <v>1405.8</v>
      </c>
      <c r="F65" s="10">
        <v>2249.16</v>
      </c>
      <c r="G65" s="10">
        <v>0</v>
      </c>
      <c r="H65" s="10">
        <v>161360.97</v>
      </c>
      <c r="I65" s="10">
        <v>120098.23</v>
      </c>
    </row>
    <row r="66" spans="1:9" ht="20.149999999999999" customHeight="1" x14ac:dyDescent="0.25">
      <c r="A66" s="8" t="s">
        <v>24</v>
      </c>
      <c r="B66" s="9" t="s">
        <v>111</v>
      </c>
      <c r="C66" s="10">
        <v>1953178</v>
      </c>
      <c r="D66" s="10">
        <v>2215459.88</v>
      </c>
      <c r="E66" s="10">
        <v>242838.85</v>
      </c>
      <c r="F66" s="10">
        <v>339565.06</v>
      </c>
      <c r="G66" s="10">
        <v>0</v>
      </c>
      <c r="H66" s="10">
        <v>4751041.79</v>
      </c>
      <c r="I66" s="10">
        <v>3409974.35</v>
      </c>
    </row>
    <row r="67" spans="1:9" ht="20.149999999999999" customHeight="1" x14ac:dyDescent="0.25">
      <c r="A67" s="8" t="s">
        <v>25</v>
      </c>
      <c r="B67" s="9" t="s">
        <v>36</v>
      </c>
      <c r="C67" s="10">
        <v>115693.51</v>
      </c>
      <c r="D67" s="10">
        <v>207.89</v>
      </c>
      <c r="E67" s="10">
        <v>0</v>
      </c>
      <c r="F67" s="10">
        <v>105.2</v>
      </c>
      <c r="G67" s="10">
        <v>0</v>
      </c>
      <c r="H67" s="10">
        <v>117412.4</v>
      </c>
      <c r="I67" s="10">
        <v>109687.98</v>
      </c>
    </row>
    <row r="68" spans="1:9" x14ac:dyDescent="0.25">
      <c r="A68" s="5"/>
      <c r="B68" s="6" t="s">
        <v>112</v>
      </c>
      <c r="C68" s="7">
        <v>0</v>
      </c>
      <c r="D68" s="7">
        <v>0</v>
      </c>
      <c r="E68" s="7">
        <v>0</v>
      </c>
      <c r="F68" s="7">
        <v>0</v>
      </c>
      <c r="G68" s="7">
        <v>423978989.77999997</v>
      </c>
      <c r="H68" s="7">
        <v>28128967.099999964</v>
      </c>
      <c r="I68" s="7">
        <v>52639134.570000008</v>
      </c>
    </row>
    <row r="69" spans="1:9" x14ac:dyDescent="0.25">
      <c r="A69" s="5"/>
      <c r="B69" s="6" t="s">
        <v>113</v>
      </c>
      <c r="C69" s="7">
        <v>0</v>
      </c>
      <c r="D69" s="7">
        <v>0</v>
      </c>
      <c r="E69" s="7">
        <v>0</v>
      </c>
      <c r="F69" s="7">
        <v>0</v>
      </c>
      <c r="G69" s="7">
        <v>136469988.03999999</v>
      </c>
      <c r="H69" s="7">
        <v>136469988.03999999</v>
      </c>
      <c r="I69" s="7">
        <v>0</v>
      </c>
    </row>
    <row r="70" spans="1:9" s="2" customFormat="1" ht="20.149999999999999" customHeight="1" x14ac:dyDescent="0.25">
      <c r="A70" s="8" t="s">
        <v>35</v>
      </c>
      <c r="B70" s="9" t="s">
        <v>114</v>
      </c>
      <c r="C70" s="10">
        <v>0</v>
      </c>
      <c r="D70" s="10">
        <v>0</v>
      </c>
      <c r="E70" s="10">
        <v>0</v>
      </c>
      <c r="F70" s="10">
        <v>0</v>
      </c>
      <c r="G70" s="10">
        <v>560448977.81999993</v>
      </c>
      <c r="H70" s="10">
        <v>164598955.13999996</v>
      </c>
      <c r="I70" s="10">
        <v>52639134.570000008</v>
      </c>
    </row>
    <row r="71" spans="1:9" x14ac:dyDescent="0.25">
      <c r="A71" s="5"/>
      <c r="B71" s="6" t="s">
        <v>101</v>
      </c>
      <c r="C71" s="7">
        <v>67650.399999999994</v>
      </c>
      <c r="D71" s="7">
        <v>34688.54</v>
      </c>
      <c r="E71" s="7">
        <v>0</v>
      </c>
      <c r="F71" s="7">
        <v>0</v>
      </c>
      <c r="G71" s="7">
        <v>0</v>
      </c>
      <c r="H71" s="7">
        <v>102338.94</v>
      </c>
      <c r="I71" s="7">
        <v>991574.32</v>
      </c>
    </row>
    <row r="72" spans="1:9" x14ac:dyDescent="0.25">
      <c r="A72" s="5"/>
      <c r="B72" s="6" t="s">
        <v>78</v>
      </c>
      <c r="C72" s="7">
        <v>24260651.859999999</v>
      </c>
      <c r="D72" s="7">
        <v>85818446.019999996</v>
      </c>
      <c r="E72" s="7">
        <v>1045545.35</v>
      </c>
      <c r="F72" s="7">
        <v>301052.53999999998</v>
      </c>
      <c r="G72" s="7">
        <v>0</v>
      </c>
      <c r="H72" s="7">
        <v>111425695.77</v>
      </c>
      <c r="I72" s="7">
        <v>0</v>
      </c>
    </row>
    <row r="73" spans="1:9" x14ac:dyDescent="0.25">
      <c r="A73" s="5"/>
      <c r="B73" s="6" t="s">
        <v>79</v>
      </c>
      <c r="C73" s="7">
        <v>24996.720000000001</v>
      </c>
      <c r="D73" s="7">
        <v>27274.959999999999</v>
      </c>
      <c r="E73" s="7">
        <v>2589.48</v>
      </c>
      <c r="F73" s="7">
        <v>3123.46</v>
      </c>
      <c r="G73" s="7">
        <v>0</v>
      </c>
      <c r="H73" s="7">
        <v>57984.62</v>
      </c>
      <c r="I73" s="7">
        <v>53769.760000000002</v>
      </c>
    </row>
    <row r="74" spans="1:9" x14ac:dyDescent="0.25">
      <c r="A74" s="5"/>
      <c r="B74" s="6" t="s">
        <v>80</v>
      </c>
      <c r="C74" s="7">
        <v>0</v>
      </c>
      <c r="D74" s="7">
        <v>101636.93</v>
      </c>
      <c r="E74" s="7">
        <v>612.79999999999995</v>
      </c>
      <c r="F74" s="7">
        <v>247.89</v>
      </c>
      <c r="G74" s="7">
        <v>0</v>
      </c>
      <c r="H74" s="7">
        <v>102497.62</v>
      </c>
      <c r="I74" s="7">
        <v>37100.07</v>
      </c>
    </row>
    <row r="75" spans="1:9" s="2" customFormat="1" ht="20.149999999999999" customHeight="1" x14ac:dyDescent="0.25">
      <c r="A75" s="8" t="s">
        <v>37</v>
      </c>
      <c r="B75" s="9" t="s">
        <v>82</v>
      </c>
      <c r="C75" s="10">
        <v>24353298.979999997</v>
      </c>
      <c r="D75" s="10">
        <v>85982046.450000003</v>
      </c>
      <c r="E75" s="10">
        <v>1048747.6299999999</v>
      </c>
      <c r="F75" s="10">
        <v>304423.89</v>
      </c>
      <c r="G75" s="10">
        <v>0</v>
      </c>
      <c r="H75" s="10">
        <v>111688516.95</v>
      </c>
      <c r="I75" s="10">
        <v>1082444.1499999999</v>
      </c>
    </row>
    <row r="76" spans="1:9" s="2" customFormat="1" ht="20.149999999999999" customHeight="1" x14ac:dyDescent="0.25">
      <c r="A76" s="11" t="s">
        <v>49</v>
      </c>
      <c r="B76" s="12" t="s">
        <v>50</v>
      </c>
      <c r="C76" s="13">
        <v>27069711.569999997</v>
      </c>
      <c r="D76" s="13">
        <v>98186258.020000011</v>
      </c>
      <c r="E76" s="13">
        <v>1471177.93</v>
      </c>
      <c r="F76" s="13">
        <v>709510.72</v>
      </c>
      <c r="G76" s="13">
        <v>560449236.93999994</v>
      </c>
      <c r="H76" s="13">
        <v>292035872.49999994</v>
      </c>
      <c r="I76" s="13">
        <v>70618181.49000001</v>
      </c>
    </row>
    <row r="77" spans="1:9" s="2" customFormat="1" ht="30" customHeight="1" x14ac:dyDescent="0.25">
      <c r="A77" s="15"/>
      <c r="B77" s="12" t="s">
        <v>84</v>
      </c>
      <c r="C77" s="13">
        <v>460006206.00999999</v>
      </c>
      <c r="D77" s="13">
        <v>4739782485.6100006</v>
      </c>
      <c r="E77" s="13">
        <v>66044808.5</v>
      </c>
      <c r="F77" s="13">
        <v>38479149.57</v>
      </c>
      <c r="G77" s="13">
        <v>560449236.93999994</v>
      </c>
      <c r="H77" s="13">
        <v>5468911863.9499998</v>
      </c>
      <c r="I77" s="13">
        <v>4839584472.7099991</v>
      </c>
    </row>
  </sheetData>
  <mergeCells count="1">
    <mergeCell ref="A52:I52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  <rowBreaks count="1" manualBreakCount="1">
    <brk id="51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pageSetUpPr autoPageBreaks="0"/>
  </sheetPr>
  <dimension ref="A1:I72"/>
  <sheetViews>
    <sheetView workbookViewId="0">
      <selection activeCell="A8" sqref="A8:I8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9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9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9" s="24" customFormat="1" ht="11.15" customHeight="1" x14ac:dyDescent="0.25">
      <c r="A4" s="25" t="s">
        <v>132</v>
      </c>
      <c r="B4" s="23"/>
      <c r="C4" s="23"/>
      <c r="D4" s="23"/>
      <c r="E4" s="23"/>
      <c r="F4" s="23"/>
    </row>
    <row r="5" spans="1:9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9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9" s="24" customFormat="1" ht="10.5" customHeight="1" x14ac:dyDescent="0.25">
      <c r="A7" s="27"/>
      <c r="B7" s="23"/>
      <c r="C7" s="23"/>
      <c r="D7" s="23"/>
      <c r="E7" s="23"/>
      <c r="F7" s="23"/>
    </row>
    <row r="8" spans="1:9" ht="20.149999999999999" customHeight="1" x14ac:dyDescent="0.25">
      <c r="A8" s="164"/>
      <c r="B8" s="167" t="s">
        <v>0</v>
      </c>
      <c r="C8" s="168" t="s">
        <v>1</v>
      </c>
      <c r="D8" s="168" t="s">
        <v>2</v>
      </c>
      <c r="E8" s="168" t="s">
        <v>3</v>
      </c>
      <c r="F8" s="168" t="s">
        <v>4</v>
      </c>
      <c r="G8" s="168" t="s">
        <v>6</v>
      </c>
      <c r="H8" s="168">
        <v>2001</v>
      </c>
      <c r="I8" s="168">
        <v>2000</v>
      </c>
    </row>
    <row r="9" spans="1:9" x14ac:dyDescent="0.25">
      <c r="A9" s="5"/>
      <c r="B9" s="6" t="s">
        <v>10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2163304.5198426372</v>
      </c>
    </row>
    <row r="10" spans="1:9" x14ac:dyDescent="0.25">
      <c r="A10" s="5"/>
      <c r="B10" s="6" t="s">
        <v>7</v>
      </c>
      <c r="C10" s="7">
        <v>312524.86991787289</v>
      </c>
      <c r="D10" s="7">
        <v>3149459.0715395925</v>
      </c>
      <c r="E10" s="7">
        <v>434246.63918353786</v>
      </c>
      <c r="F10" s="7">
        <v>0</v>
      </c>
      <c r="G10" s="7">
        <v>0</v>
      </c>
      <c r="H10" s="7">
        <v>3896230.5806410029</v>
      </c>
      <c r="I10" s="7">
        <v>3896230.5806410029</v>
      </c>
    </row>
    <row r="11" spans="1:9" x14ac:dyDescent="0.25">
      <c r="A11" s="5"/>
      <c r="B11" s="6" t="s">
        <v>91</v>
      </c>
      <c r="C11" s="7">
        <v>42592643.759652354</v>
      </c>
      <c r="D11" s="7">
        <v>197376709.65966699</v>
      </c>
      <c r="E11" s="7">
        <v>22985234.891509399</v>
      </c>
      <c r="F11" s="7">
        <v>1355440.4696094934</v>
      </c>
      <c r="G11" s="7">
        <v>0</v>
      </c>
      <c r="H11" s="7">
        <v>264310028.78043821</v>
      </c>
      <c r="I11" s="7">
        <v>259325510.02853253</v>
      </c>
    </row>
    <row r="12" spans="1:9" x14ac:dyDescent="0.25">
      <c r="A12" s="5"/>
      <c r="B12" s="6" t="s">
        <v>102</v>
      </c>
      <c r="C12" s="7">
        <v>0</v>
      </c>
      <c r="D12" s="7">
        <v>0</v>
      </c>
      <c r="E12" s="7">
        <v>151718.86891142518</v>
      </c>
      <c r="F12" s="7">
        <v>0</v>
      </c>
      <c r="G12" s="7">
        <v>0</v>
      </c>
      <c r="H12" s="7">
        <v>151718.86891142518</v>
      </c>
      <c r="I12" s="7">
        <v>136609.75857649621</v>
      </c>
    </row>
    <row r="13" spans="1:9" x14ac:dyDescent="0.25">
      <c r="A13" s="5"/>
      <c r="B13" s="6" t="s">
        <v>9</v>
      </c>
      <c r="C13" s="7">
        <v>40279.723053354122</v>
      </c>
      <c r="D13" s="7">
        <v>0</v>
      </c>
      <c r="E13" s="7">
        <v>0</v>
      </c>
      <c r="F13" s="7">
        <v>0</v>
      </c>
      <c r="G13" s="7">
        <v>0</v>
      </c>
      <c r="H13" s="7">
        <v>40279.723053354122</v>
      </c>
      <c r="I13" s="7">
        <v>40279.723053354122</v>
      </c>
    </row>
    <row r="14" spans="1:9" x14ac:dyDescent="0.25">
      <c r="A14" s="5"/>
      <c r="B14" s="6" t="s">
        <v>93</v>
      </c>
      <c r="C14" s="7">
        <v>-13544403.803678244</v>
      </c>
      <c r="D14" s="7">
        <v>-50794131.76532416</v>
      </c>
      <c r="E14" s="7">
        <v>-8148171.5125719197</v>
      </c>
      <c r="F14" s="7">
        <v>-332422.26678796922</v>
      </c>
      <c r="G14" s="7">
        <v>0</v>
      </c>
      <c r="H14" s="7">
        <v>-72819129.348362297</v>
      </c>
      <c r="I14" s="7">
        <v>-67913720.88180685</v>
      </c>
    </row>
    <row r="15" spans="1:9" x14ac:dyDescent="0.25">
      <c r="A15" s="5"/>
      <c r="B15" s="6" t="s">
        <v>95</v>
      </c>
      <c r="C15" s="7">
        <v>-27293.077077533657</v>
      </c>
      <c r="D15" s="7">
        <v>0</v>
      </c>
      <c r="E15" s="7">
        <v>0</v>
      </c>
      <c r="F15" s="7">
        <v>0</v>
      </c>
      <c r="G15" s="7">
        <v>0</v>
      </c>
      <c r="H15" s="7">
        <v>-27293.077077533657</v>
      </c>
      <c r="I15" s="7">
        <v>-19236.537522403378</v>
      </c>
    </row>
    <row r="16" spans="1:9" ht="20.149999999999999" customHeight="1" x14ac:dyDescent="0.25">
      <c r="A16" s="8" t="s">
        <v>13</v>
      </c>
      <c r="B16" s="9" t="s">
        <v>103</v>
      </c>
      <c r="C16" s="10">
        <v>29373751.471867803</v>
      </c>
      <c r="D16" s="10">
        <v>149732036.96588242</v>
      </c>
      <c r="E16" s="10">
        <v>15423028.887032442</v>
      </c>
      <c r="F16" s="10">
        <v>1023018.2028215241</v>
      </c>
      <c r="G16" s="10">
        <v>0</v>
      </c>
      <c r="H16" s="10">
        <v>195551835.52760419</v>
      </c>
      <c r="I16" s="10">
        <v>197628977.19131678</v>
      </c>
    </row>
    <row r="17" spans="1:9" x14ac:dyDescent="0.25">
      <c r="A17" s="5"/>
      <c r="B17" s="6" t="s">
        <v>115</v>
      </c>
      <c r="C17" s="7">
        <v>138974.86111765273</v>
      </c>
      <c r="D17" s="7">
        <v>795582344.05638087</v>
      </c>
      <c r="E17" s="7">
        <v>726635.26682019536</v>
      </c>
      <c r="F17" s="7">
        <v>0</v>
      </c>
      <c r="G17" s="7">
        <v>0</v>
      </c>
      <c r="H17" s="7">
        <v>796447954.18431878</v>
      </c>
      <c r="I17" s="7">
        <v>775650295.38992417</v>
      </c>
    </row>
    <row r="18" spans="1:9" ht="20.149999999999999" customHeight="1" x14ac:dyDescent="0.25">
      <c r="A18" s="8" t="s">
        <v>15</v>
      </c>
      <c r="B18" s="9" t="s">
        <v>107</v>
      </c>
      <c r="C18" s="10">
        <v>138974.86111765273</v>
      </c>
      <c r="D18" s="10">
        <v>795582344.05638087</v>
      </c>
      <c r="E18" s="10">
        <v>726635.26682019536</v>
      </c>
      <c r="F18" s="10">
        <v>0</v>
      </c>
      <c r="G18" s="10">
        <v>0</v>
      </c>
      <c r="H18" s="10">
        <v>796447954.18431878</v>
      </c>
      <c r="I18" s="10">
        <v>775650295.38992417</v>
      </c>
    </row>
    <row r="19" spans="1:9" ht="20.149999999999999" customHeight="1" x14ac:dyDescent="0.25">
      <c r="A19" s="11" t="s">
        <v>17</v>
      </c>
      <c r="B19" s="12" t="s">
        <v>18</v>
      </c>
      <c r="C19" s="13">
        <v>29512726.332985457</v>
      </c>
      <c r="D19" s="13">
        <v>945314381.02226329</v>
      </c>
      <c r="E19" s="13">
        <v>16149664.153852638</v>
      </c>
      <c r="F19" s="13">
        <v>1023018.2028215241</v>
      </c>
      <c r="G19" s="13">
        <v>0</v>
      </c>
      <c r="H19" s="13">
        <v>991999789.71192288</v>
      </c>
      <c r="I19" s="13">
        <v>973279272.58124089</v>
      </c>
    </row>
    <row r="20" spans="1:9" x14ac:dyDescent="0.25">
      <c r="A20" s="5"/>
      <c r="B20" s="6" t="s">
        <v>116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14879.11472264433</v>
      </c>
    </row>
    <row r="21" spans="1:9" x14ac:dyDescent="0.25">
      <c r="A21" s="5"/>
      <c r="B21" s="6" t="s">
        <v>40</v>
      </c>
      <c r="C21" s="7">
        <v>6294.4132236321857</v>
      </c>
      <c r="D21" s="7">
        <v>43864.46173639498</v>
      </c>
      <c r="E21" s="7">
        <v>0</v>
      </c>
      <c r="F21" s="7">
        <v>0</v>
      </c>
      <c r="G21" s="7">
        <v>0</v>
      </c>
      <c r="H21" s="7">
        <v>50158.874960027169</v>
      </c>
      <c r="I21" s="7">
        <v>189021.61383642498</v>
      </c>
    </row>
    <row r="22" spans="1:9" x14ac:dyDescent="0.25">
      <c r="A22" s="5"/>
      <c r="B22" s="6" t="s">
        <v>20</v>
      </c>
      <c r="C22" s="7">
        <v>60639.34218974266</v>
      </c>
      <c r="D22" s="7">
        <v>203029.60592366368</v>
      </c>
      <c r="E22" s="7">
        <v>11872.612475489528</v>
      </c>
      <c r="F22" s="7">
        <v>6099.5689131604195</v>
      </c>
      <c r="G22" s="7">
        <v>0</v>
      </c>
      <c r="H22" s="7">
        <v>281641.12950205628</v>
      </c>
      <c r="I22" s="7">
        <v>239471.39184777354</v>
      </c>
    </row>
    <row r="23" spans="1:9" x14ac:dyDescent="0.25">
      <c r="A23" s="5"/>
      <c r="B23" s="20" t="s">
        <v>86</v>
      </c>
      <c r="C23" s="7">
        <v>46531553.722245224</v>
      </c>
      <c r="D23" s="7">
        <v>10930798.241939122</v>
      </c>
      <c r="E23" s="7">
        <v>7028788.1229254408</v>
      </c>
      <c r="F23" s="7">
        <v>4036939.0355454525</v>
      </c>
      <c r="G23" s="7">
        <v>343168546.32758141</v>
      </c>
      <c r="H23" s="7">
        <v>411696625.45023662</v>
      </c>
      <c r="I23" s="7">
        <v>271840832.67434973</v>
      </c>
    </row>
    <row r="24" spans="1:9" ht="20.149999999999999" customHeight="1" x14ac:dyDescent="0.25">
      <c r="A24" s="8" t="s">
        <v>13</v>
      </c>
      <c r="B24" s="9" t="s">
        <v>22</v>
      </c>
      <c r="C24" s="10">
        <v>46598487.4776586</v>
      </c>
      <c r="D24" s="10">
        <v>11177692.309599182</v>
      </c>
      <c r="E24" s="10">
        <v>7040660.735400931</v>
      </c>
      <c r="F24" s="10">
        <v>4043038.6044586129</v>
      </c>
      <c r="G24" s="10">
        <v>343168546.32758141</v>
      </c>
      <c r="H24" s="14">
        <v>412028425.45469868</v>
      </c>
      <c r="I24" s="14">
        <v>272284204.79475653</v>
      </c>
    </row>
    <row r="25" spans="1:9" x14ac:dyDescent="0.25">
      <c r="A25" s="5"/>
      <c r="B25" s="6" t="s">
        <v>28</v>
      </c>
      <c r="C25" s="7">
        <v>0</v>
      </c>
      <c r="D25" s="7">
        <v>411204.76253039791</v>
      </c>
      <c r="E25" s="7">
        <v>0</v>
      </c>
      <c r="F25" s="7">
        <v>0</v>
      </c>
      <c r="G25" s="7">
        <v>107513248.00011899</v>
      </c>
      <c r="H25" s="7">
        <v>107924452.76264939</v>
      </c>
      <c r="I25" s="7">
        <v>92402433.892994285</v>
      </c>
    </row>
    <row r="26" spans="1:9" x14ac:dyDescent="0.25">
      <c r="A26" s="5"/>
      <c r="B26" s="6" t="s">
        <v>29</v>
      </c>
      <c r="C26" s="7">
        <v>2828295.2114407821</v>
      </c>
      <c r="D26" s="7">
        <v>1751484.3616369897</v>
      </c>
      <c r="E26" s="7">
        <v>483971.17989880987</v>
      </c>
      <c r="F26" s="7">
        <v>84680.675956063351</v>
      </c>
      <c r="G26" s="7">
        <v>0</v>
      </c>
      <c r="H26" s="7">
        <v>5148431.4289326444</v>
      </c>
      <c r="I26" s="7">
        <v>4175152.0454934197</v>
      </c>
    </row>
    <row r="27" spans="1:9" x14ac:dyDescent="0.25">
      <c r="A27" s="5"/>
      <c r="B27" s="6" t="s">
        <v>30</v>
      </c>
      <c r="C27" s="7">
        <v>3840933.1951740091</v>
      </c>
      <c r="D27" s="7">
        <v>1603535.0112419713</v>
      </c>
      <c r="E27" s="7">
        <v>319002.60040307487</v>
      </c>
      <c r="F27" s="7">
        <v>195385.3133002313</v>
      </c>
      <c r="G27" s="7">
        <v>0</v>
      </c>
      <c r="H27" s="7">
        <v>5958856.1201192867</v>
      </c>
      <c r="I27" s="7">
        <v>2975940.8178998958</v>
      </c>
    </row>
    <row r="28" spans="1:9" x14ac:dyDescent="0.25">
      <c r="A28" s="5"/>
      <c r="B28" s="6" t="s">
        <v>96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8761.9205798725325</v>
      </c>
    </row>
    <row r="29" spans="1:9" x14ac:dyDescent="0.25">
      <c r="A29" s="5"/>
      <c r="B29" s="6" t="s">
        <v>32</v>
      </c>
      <c r="C29" s="7">
        <v>0</v>
      </c>
      <c r="D29" s="7">
        <v>0</v>
      </c>
      <c r="E29" s="7">
        <v>4484.6417566726741</v>
      </c>
      <c r="F29" s="7">
        <v>0</v>
      </c>
      <c r="G29" s="7">
        <v>0</v>
      </c>
      <c r="H29" s="7">
        <v>4484.6417566726741</v>
      </c>
      <c r="I29" s="7">
        <v>922.1143334514959</v>
      </c>
    </row>
    <row r="30" spans="1:9" x14ac:dyDescent="0.25">
      <c r="A30" s="5"/>
      <c r="B30" s="6" t="s">
        <v>33</v>
      </c>
      <c r="C30" s="7">
        <v>78956.269103294748</v>
      </c>
      <c r="D30" s="7">
        <v>99797.123939325582</v>
      </c>
      <c r="E30" s="7">
        <v>17952.96964048002</v>
      </c>
      <c r="F30" s="7">
        <v>0</v>
      </c>
      <c r="G30" s="7">
        <v>0</v>
      </c>
      <c r="H30" s="7">
        <v>196706.36268310036</v>
      </c>
      <c r="I30" s="7">
        <v>118819.902875317</v>
      </c>
    </row>
    <row r="31" spans="1:9" x14ac:dyDescent="0.25">
      <c r="A31" s="5"/>
      <c r="B31" s="6" t="s">
        <v>34</v>
      </c>
      <c r="C31" s="7">
        <v>448371.78575058439</v>
      </c>
      <c r="D31" s="7">
        <v>58394.368850691251</v>
      </c>
      <c r="E31" s="7">
        <v>105601.57561124346</v>
      </c>
      <c r="F31" s="7">
        <v>75496.369599329701</v>
      </c>
      <c r="G31" s="7">
        <v>0</v>
      </c>
      <c r="H31" s="7">
        <v>687864.09981184884</v>
      </c>
      <c r="I31" s="7">
        <v>3179191.0738499598</v>
      </c>
    </row>
    <row r="32" spans="1:9" ht="20.149999999999999" customHeight="1" x14ac:dyDescent="0.25">
      <c r="A32" s="8" t="s">
        <v>15</v>
      </c>
      <c r="B32" s="9" t="s">
        <v>36</v>
      </c>
      <c r="C32" s="10">
        <v>7196556.4614686696</v>
      </c>
      <c r="D32" s="10">
        <v>3924415.6281993757</v>
      </c>
      <c r="E32" s="10">
        <v>931012.96731028089</v>
      </c>
      <c r="F32" s="10">
        <v>355562.35885562433</v>
      </c>
      <c r="G32" s="10">
        <v>107513248.00011899</v>
      </c>
      <c r="H32" s="10">
        <v>119920795.41595294</v>
      </c>
      <c r="I32" s="10">
        <v>102861221.7680262</v>
      </c>
    </row>
    <row r="33" spans="1:9" x14ac:dyDescent="0.25">
      <c r="A33" s="5"/>
      <c r="B33" s="6" t="s">
        <v>117</v>
      </c>
      <c r="C33" s="7">
        <v>93176002.369862095</v>
      </c>
      <c r="D33" s="7">
        <v>277312973.0862</v>
      </c>
      <c r="E33" s="7">
        <v>13703973.138257656</v>
      </c>
      <c r="F33" s="7">
        <v>13849711.20404364</v>
      </c>
      <c r="G33" s="7">
        <v>0</v>
      </c>
      <c r="H33" s="7">
        <v>-52639134.529336959</v>
      </c>
      <c r="I33" s="7">
        <v>46714764.687071607</v>
      </c>
    </row>
    <row r="34" spans="1:9" ht="20.149999999999999" customHeight="1" x14ac:dyDescent="0.25">
      <c r="A34" s="8" t="s">
        <v>24</v>
      </c>
      <c r="B34" s="9" t="s">
        <v>108</v>
      </c>
      <c r="C34" s="10">
        <v>93176002.369862095</v>
      </c>
      <c r="D34" s="10">
        <v>277312973.0862</v>
      </c>
      <c r="E34" s="10">
        <v>13703973.138257656</v>
      </c>
      <c r="F34" s="10">
        <v>13849711.20404364</v>
      </c>
      <c r="G34" s="10">
        <v>0</v>
      </c>
      <c r="H34" s="10">
        <v>-52639134.529336959</v>
      </c>
      <c r="I34" s="10">
        <v>46714764.687071607</v>
      </c>
    </row>
    <row r="35" spans="1:9" x14ac:dyDescent="0.25">
      <c r="A35" s="5"/>
      <c r="B35" s="6" t="s">
        <v>99</v>
      </c>
      <c r="C35" s="7">
        <v>0</v>
      </c>
      <c r="D35" s="7">
        <v>0.4462083445918309</v>
      </c>
      <c r="E35" s="7">
        <v>0</v>
      </c>
      <c r="F35" s="7">
        <v>0</v>
      </c>
      <c r="G35" s="7">
        <v>0</v>
      </c>
      <c r="H35" s="7">
        <v>0.4462083445918309</v>
      </c>
      <c r="I35" s="7">
        <v>14001708.035964392</v>
      </c>
    </row>
    <row r="36" spans="1:9" x14ac:dyDescent="0.25">
      <c r="A36" s="5"/>
      <c r="B36" s="6" t="s">
        <v>41</v>
      </c>
      <c r="C36" s="7">
        <v>862935.67906712706</v>
      </c>
      <c r="D36" s="7">
        <v>298675.50489713659</v>
      </c>
      <c r="E36" s="7">
        <v>154066.64369520004</v>
      </c>
      <c r="F36" s="7">
        <v>83605.884000704013</v>
      </c>
      <c r="G36" s="7">
        <v>0</v>
      </c>
      <c r="H36" s="7">
        <v>1399283.7116601677</v>
      </c>
      <c r="I36" s="7">
        <v>1333254.2718251657</v>
      </c>
    </row>
    <row r="37" spans="1:9" ht="12" customHeight="1" x14ac:dyDescent="0.25">
      <c r="A37" s="5"/>
      <c r="B37" s="6" t="s">
        <v>42</v>
      </c>
      <c r="C37" s="7">
        <v>68047956.21704565</v>
      </c>
      <c r="D37" s="7">
        <v>37724406.282613494</v>
      </c>
      <c r="E37" s="7">
        <v>10119714.848078454</v>
      </c>
      <c r="F37" s="7">
        <v>5982835.8523447011</v>
      </c>
      <c r="G37" s="7">
        <v>0</v>
      </c>
      <c r="H37" s="7">
        <v>121874913.2000823</v>
      </c>
      <c r="I37" s="7">
        <v>109357264.91637312</v>
      </c>
    </row>
    <row r="38" spans="1:9" x14ac:dyDescent="0.25">
      <c r="A38" s="5"/>
      <c r="B38" s="6" t="s">
        <v>44</v>
      </c>
      <c r="C38" s="7">
        <v>0</v>
      </c>
      <c r="D38" s="7">
        <v>0</v>
      </c>
      <c r="E38" s="7">
        <v>0</v>
      </c>
      <c r="F38" s="7">
        <v>23848.175131817381</v>
      </c>
      <c r="G38" s="7">
        <v>0</v>
      </c>
      <c r="H38" s="7">
        <v>23848.175131817381</v>
      </c>
      <c r="I38" s="7">
        <v>5825685.1157290917</v>
      </c>
    </row>
    <row r="39" spans="1:9" x14ac:dyDescent="0.25">
      <c r="A39" s="5"/>
      <c r="B39" s="6" t="s">
        <v>45</v>
      </c>
      <c r="C39" s="7">
        <v>1085328.4713150007</v>
      </c>
      <c r="D39" s="7">
        <v>0</v>
      </c>
      <c r="E39" s="7">
        <v>0</v>
      </c>
      <c r="F39" s="7">
        <v>0</v>
      </c>
      <c r="G39" s="7">
        <v>0</v>
      </c>
      <c r="H39" s="7">
        <v>1085328.4713150007</v>
      </c>
      <c r="I39" s="7">
        <v>875652.88957087148</v>
      </c>
    </row>
    <row r="40" spans="1:9" ht="20.149999999999999" customHeight="1" x14ac:dyDescent="0.25">
      <c r="A40" s="8" t="s">
        <v>25</v>
      </c>
      <c r="B40" s="9" t="s">
        <v>48</v>
      </c>
      <c r="C40" s="10">
        <v>69996220.367427781</v>
      </c>
      <c r="D40" s="10">
        <v>38023082.233718976</v>
      </c>
      <c r="E40" s="10">
        <v>10273781.491773654</v>
      </c>
      <c r="F40" s="10">
        <v>6090289.9114772221</v>
      </c>
      <c r="G40" s="10">
        <v>0</v>
      </c>
      <c r="H40" s="10">
        <v>124383374.00439763</v>
      </c>
      <c r="I40" s="10">
        <v>131393565.22946264</v>
      </c>
    </row>
    <row r="41" spans="1:9" ht="20.149999999999999" customHeight="1" x14ac:dyDescent="0.25">
      <c r="A41" s="11" t="s">
        <v>49</v>
      </c>
      <c r="B41" s="12" t="s">
        <v>50</v>
      </c>
      <c r="C41" s="13">
        <v>216967266.67641714</v>
      </c>
      <c r="D41" s="13">
        <v>330438163.25771755</v>
      </c>
      <c r="E41" s="13">
        <v>31949428.33274252</v>
      </c>
      <c r="F41" s="13">
        <v>24338602.0788351</v>
      </c>
      <c r="G41" s="13">
        <v>450681794.32770038</v>
      </c>
      <c r="H41" s="13">
        <v>603693460.3457123</v>
      </c>
      <c r="I41" s="13">
        <v>553253756.47931695</v>
      </c>
    </row>
    <row r="42" spans="1:9" x14ac:dyDescent="0.25">
      <c r="A42" s="5"/>
      <c r="B42" s="6" t="s">
        <v>87</v>
      </c>
      <c r="C42" s="7">
        <v>373575.5418332718</v>
      </c>
      <c r="D42" s="7">
        <v>463014889.25356781</v>
      </c>
      <c r="E42" s="7">
        <v>0</v>
      </c>
      <c r="F42" s="7">
        <v>0</v>
      </c>
      <c r="G42" s="7">
        <v>0</v>
      </c>
      <c r="H42" s="7">
        <v>463388464.7954011</v>
      </c>
      <c r="I42" s="7">
        <v>483780270.52620357</v>
      </c>
    </row>
    <row r="43" spans="1:9" x14ac:dyDescent="0.25">
      <c r="A43" s="5"/>
      <c r="B43" s="6" t="s">
        <v>53</v>
      </c>
      <c r="C43" s="7">
        <v>491169.8095434049</v>
      </c>
      <c r="D43" s="7">
        <v>78929294.024030805</v>
      </c>
      <c r="E43" s="7">
        <v>1962168.1263463716</v>
      </c>
      <c r="F43" s="7">
        <v>2191351.0444993665</v>
      </c>
      <c r="G43" s="7">
        <v>1505.2590611280643</v>
      </c>
      <c r="H43" s="7">
        <v>83575488.263481066</v>
      </c>
      <c r="I43" s="7">
        <v>31119373.647430956</v>
      </c>
    </row>
    <row r="44" spans="1:9" x14ac:dyDescent="0.25">
      <c r="A44" s="5"/>
      <c r="B44" s="6" t="s">
        <v>54</v>
      </c>
      <c r="C44" s="7">
        <v>159050000</v>
      </c>
      <c r="D44" s="7">
        <v>2464630520.0310364</v>
      </c>
      <c r="E44" s="7">
        <v>10411528.040476054</v>
      </c>
      <c r="F44" s="7">
        <v>10039687.753316196</v>
      </c>
      <c r="G44" s="7">
        <v>0</v>
      </c>
      <c r="H44" s="7">
        <v>2644131735.8248286</v>
      </c>
      <c r="I44" s="7">
        <v>2132008259.8122454</v>
      </c>
    </row>
    <row r="45" spans="1:9" x14ac:dyDescent="0.25">
      <c r="A45" s="5"/>
      <c r="B45" s="21" t="s">
        <v>88</v>
      </c>
      <c r="C45" s="7">
        <v>156399.09865914393</v>
      </c>
      <c r="D45" s="7">
        <v>0</v>
      </c>
      <c r="E45" s="7">
        <v>0</v>
      </c>
      <c r="F45" s="7">
        <v>0</v>
      </c>
      <c r="G45" s="7">
        <v>0</v>
      </c>
      <c r="H45" s="7">
        <v>156399.09865914393</v>
      </c>
      <c r="I45" s="7">
        <v>157840.2772441181</v>
      </c>
    </row>
    <row r="46" spans="1:9" x14ac:dyDescent="0.25">
      <c r="A46" s="5"/>
      <c r="B46" s="6" t="s">
        <v>57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</row>
    <row r="47" spans="1:9" ht="20.149999999999999" customHeight="1" x14ac:dyDescent="0.25">
      <c r="A47" s="11" t="s">
        <v>58</v>
      </c>
      <c r="B47" s="12" t="s">
        <v>59</v>
      </c>
      <c r="C47" s="13">
        <v>160071144.45003581</v>
      </c>
      <c r="D47" s="13">
        <v>3006574703.3086348</v>
      </c>
      <c r="E47" s="13">
        <v>12373696.166822426</v>
      </c>
      <c r="F47" s="13">
        <v>12231038.797815563</v>
      </c>
      <c r="G47" s="13">
        <v>1505.2590611280643</v>
      </c>
      <c r="H47" s="13">
        <v>3191252087.9823699</v>
      </c>
      <c r="I47" s="13">
        <v>2647065744.263124</v>
      </c>
    </row>
    <row r="48" spans="1:9" ht="30" customHeight="1" x14ac:dyDescent="0.25">
      <c r="A48" s="29"/>
      <c r="B48" s="30" t="s">
        <v>60</v>
      </c>
      <c r="C48" s="31">
        <v>406551137.45943844</v>
      </c>
      <c r="D48" s="31">
        <v>4282327247.5886159</v>
      </c>
      <c r="E48" s="31">
        <v>60472788.653417587</v>
      </c>
      <c r="F48" s="31">
        <v>37592659.079472184</v>
      </c>
      <c r="G48" s="31">
        <v>450683299.58676147</v>
      </c>
      <c r="H48" s="31">
        <v>4786945338.0400047</v>
      </c>
      <c r="I48" s="31">
        <v>4173598773.3236818</v>
      </c>
    </row>
    <row r="49" spans="1:9" ht="20.149999999999999" customHeight="1" x14ac:dyDescent="0.25">
      <c r="A49" s="246"/>
      <c r="B49" s="246"/>
      <c r="C49" s="246"/>
      <c r="D49" s="246"/>
      <c r="E49" s="246"/>
      <c r="F49" s="246"/>
      <c r="G49" s="246"/>
      <c r="H49" s="246"/>
      <c r="I49" s="246"/>
    </row>
    <row r="50" spans="1:9" ht="20.149999999999999" customHeight="1" x14ac:dyDescent="0.25">
      <c r="A50" s="28"/>
      <c r="B50" s="3" t="s">
        <v>61</v>
      </c>
      <c r="C50" s="4" t="s">
        <v>1</v>
      </c>
      <c r="D50" s="4" t="s">
        <v>2</v>
      </c>
      <c r="E50" s="4" t="s">
        <v>3</v>
      </c>
      <c r="F50" s="4" t="s">
        <v>4</v>
      </c>
      <c r="G50" s="4" t="s">
        <v>6</v>
      </c>
      <c r="H50" s="4">
        <v>2002</v>
      </c>
      <c r="I50" s="4">
        <v>2001</v>
      </c>
    </row>
    <row r="51" spans="1:9" s="2" customFormat="1" ht="20.149999999999999" customHeight="1" x14ac:dyDescent="0.25">
      <c r="A51" s="8" t="s">
        <v>13</v>
      </c>
      <c r="B51" s="22" t="s">
        <v>66</v>
      </c>
      <c r="C51" s="10">
        <v>8225.0079945661746</v>
      </c>
      <c r="D51" s="10">
        <v>0</v>
      </c>
      <c r="E51" s="10">
        <v>0</v>
      </c>
      <c r="F51" s="10">
        <v>0</v>
      </c>
      <c r="G51" s="10">
        <v>0</v>
      </c>
      <c r="H51" s="10">
        <v>8225.0079945661746</v>
      </c>
      <c r="I51" s="10">
        <v>9713.4598747146119</v>
      </c>
    </row>
    <row r="52" spans="1:9" s="2" customFormat="1" ht="20.149999999999999" customHeight="1" x14ac:dyDescent="0.25">
      <c r="A52" s="8" t="s">
        <v>15</v>
      </c>
      <c r="B52" s="22" t="s">
        <v>90</v>
      </c>
      <c r="C52" s="10">
        <v>0</v>
      </c>
      <c r="D52" s="10">
        <v>175258.46618360482</v>
      </c>
      <c r="E52" s="10">
        <v>0</v>
      </c>
      <c r="F52" s="10">
        <v>0</v>
      </c>
      <c r="G52" s="10">
        <v>0</v>
      </c>
      <c r="H52" s="10">
        <v>175258.46618360482</v>
      </c>
      <c r="I52" s="10">
        <v>256227.23407841864</v>
      </c>
    </row>
    <row r="53" spans="1:9" x14ac:dyDescent="0.25">
      <c r="A53" s="5"/>
      <c r="B53" s="6" t="s">
        <v>62</v>
      </c>
      <c r="C53" s="7">
        <v>404526157.60078728</v>
      </c>
      <c r="D53" s="7">
        <v>226406788.61375463</v>
      </c>
      <c r="E53" s="7">
        <v>59983796.216649026</v>
      </c>
      <c r="F53" s="7">
        <v>36167831.353077225</v>
      </c>
      <c r="G53" s="7">
        <v>0</v>
      </c>
      <c r="H53" s="7">
        <v>727084573.78426814</v>
      </c>
      <c r="I53" s="7">
        <v>699141965.8452301</v>
      </c>
    </row>
    <row r="54" spans="1:9" x14ac:dyDescent="0.25">
      <c r="A54" s="5"/>
      <c r="B54" s="21" t="s">
        <v>89</v>
      </c>
      <c r="C54" s="7">
        <v>0</v>
      </c>
      <c r="D54" s="7">
        <v>4041698233.9569507</v>
      </c>
      <c r="E54" s="7">
        <v>0</v>
      </c>
      <c r="F54" s="7">
        <v>0</v>
      </c>
      <c r="G54" s="7">
        <v>0</v>
      </c>
      <c r="H54" s="7">
        <v>4041698233.9569507</v>
      </c>
      <c r="I54" s="7">
        <v>3450108319.0340085</v>
      </c>
    </row>
    <row r="55" spans="1:9" s="2" customFormat="1" ht="20.149999999999999" customHeight="1" x14ac:dyDescent="0.25">
      <c r="A55" s="8" t="s">
        <v>24</v>
      </c>
      <c r="B55" s="22" t="s">
        <v>64</v>
      </c>
      <c r="C55" s="10">
        <v>404526157.60078728</v>
      </c>
      <c r="D55" s="10">
        <v>4268105022.5707054</v>
      </c>
      <c r="E55" s="10">
        <v>59983796.216649026</v>
      </c>
      <c r="F55" s="10">
        <v>36167831.353077225</v>
      </c>
      <c r="G55" s="10">
        <v>0</v>
      </c>
      <c r="H55" s="10">
        <v>4768782807.7412186</v>
      </c>
      <c r="I55" s="10">
        <v>4149250284.8792386</v>
      </c>
    </row>
    <row r="56" spans="1:9" ht="20.149999999999999" customHeight="1" x14ac:dyDescent="0.25">
      <c r="A56" s="11" t="s">
        <v>17</v>
      </c>
      <c r="B56" s="12" t="s">
        <v>68</v>
      </c>
      <c r="C56" s="13">
        <v>404534382.60878187</v>
      </c>
      <c r="D56" s="13">
        <v>4268280281.0368891</v>
      </c>
      <c r="E56" s="13">
        <v>59983796.216649026</v>
      </c>
      <c r="F56" s="13">
        <v>36167831.353077225</v>
      </c>
      <c r="G56" s="13">
        <v>0</v>
      </c>
      <c r="H56" s="13">
        <v>4768966291.2153969</v>
      </c>
      <c r="I56" s="13">
        <v>4149516225.5731916</v>
      </c>
    </row>
    <row r="57" spans="1:9" x14ac:dyDescent="0.25">
      <c r="A57" s="5"/>
      <c r="B57" s="6" t="s">
        <v>69</v>
      </c>
      <c r="C57" s="7">
        <v>497532.51743311214</v>
      </c>
      <c r="D57" s="7">
        <v>147510.75238163705</v>
      </c>
      <c r="E57" s="7">
        <v>120098.21541451516</v>
      </c>
      <c r="F57" s="7">
        <v>0</v>
      </c>
      <c r="G57" s="7">
        <v>0</v>
      </c>
      <c r="H57" s="7">
        <v>765141.48522926436</v>
      </c>
      <c r="I57" s="7">
        <v>633817.73380697519</v>
      </c>
    </row>
    <row r="58" spans="1:9" x14ac:dyDescent="0.25">
      <c r="A58" s="5"/>
      <c r="B58" s="6" t="s">
        <v>72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1793.2865475620911</v>
      </c>
    </row>
    <row r="59" spans="1:9" x14ac:dyDescent="0.25">
      <c r="A59" s="5"/>
      <c r="B59" s="6" t="s">
        <v>36</v>
      </c>
      <c r="C59" s="7">
        <v>109423.20134655763</v>
      </c>
      <c r="D59" s="7">
        <v>264.77507381029699</v>
      </c>
      <c r="E59" s="7">
        <v>6001.0808157680112</v>
      </c>
      <c r="F59" s="7">
        <v>0</v>
      </c>
      <c r="G59" s="7">
        <v>0</v>
      </c>
      <c r="H59" s="7">
        <v>115689.05723613594</v>
      </c>
      <c r="I59" s="7">
        <v>2812697.5277578775</v>
      </c>
    </row>
    <row r="60" spans="1:9" x14ac:dyDescent="0.25">
      <c r="A60" s="5"/>
      <c r="B60" s="6" t="s">
        <v>19</v>
      </c>
      <c r="C60" s="7">
        <v>80532.946288909981</v>
      </c>
      <c r="D60" s="7">
        <v>0</v>
      </c>
      <c r="E60" s="7">
        <v>2796.3876955570045</v>
      </c>
      <c r="F60" s="7">
        <v>4083.7731377618684</v>
      </c>
      <c r="G60" s="7">
        <v>0</v>
      </c>
      <c r="H60" s="7">
        <v>87413.107122228859</v>
      </c>
      <c r="I60" s="7">
        <v>112894.08253367014</v>
      </c>
    </row>
    <row r="61" spans="1:9" x14ac:dyDescent="0.25">
      <c r="A61" s="5"/>
      <c r="B61" s="6" t="s">
        <v>70</v>
      </c>
      <c r="C61" s="7">
        <v>8.1309076125622521</v>
      </c>
      <c r="D61" s="7">
        <v>0</v>
      </c>
      <c r="E61" s="7">
        <v>0</v>
      </c>
      <c r="F61" s="7">
        <v>0</v>
      </c>
      <c r="G61" s="7">
        <v>0</v>
      </c>
      <c r="H61" s="7">
        <v>8.1309076125622521</v>
      </c>
      <c r="I61" s="7">
        <v>1413.1666166748059</v>
      </c>
    </row>
    <row r="62" spans="1:9" x14ac:dyDescent="0.25">
      <c r="A62" s="5"/>
      <c r="B62" s="6" t="s">
        <v>71</v>
      </c>
      <c r="C62" s="7">
        <v>85986.554255216295</v>
      </c>
      <c r="D62" s="7">
        <v>12410312.321051862</v>
      </c>
      <c r="E62" s="7">
        <v>17124.28637651556</v>
      </c>
      <c r="F62" s="7">
        <v>3448.2485083007145</v>
      </c>
      <c r="G62" s="7">
        <v>1505.2590611280643</v>
      </c>
      <c r="H62" s="7">
        <v>12518376.669253023</v>
      </c>
      <c r="I62" s="7">
        <v>15854664.860349182</v>
      </c>
    </row>
    <row r="63" spans="1:9" ht="20.149999999999999" customHeight="1" x14ac:dyDescent="0.25">
      <c r="A63" s="8" t="s">
        <v>13</v>
      </c>
      <c r="B63" s="9" t="s">
        <v>73</v>
      </c>
      <c r="C63" s="10">
        <v>773483.35023140861</v>
      </c>
      <c r="D63" s="10">
        <v>12558087.848507309</v>
      </c>
      <c r="E63" s="10">
        <v>146019.97030235574</v>
      </c>
      <c r="F63" s="10">
        <v>7532.0216460625834</v>
      </c>
      <c r="G63" s="10">
        <v>1505.2590611280643</v>
      </c>
      <c r="H63" s="10">
        <v>13486628.449748265</v>
      </c>
      <c r="I63" s="10">
        <v>19417280.657611944</v>
      </c>
    </row>
    <row r="64" spans="1:9" x14ac:dyDescent="0.25">
      <c r="A64" s="5"/>
      <c r="B64" s="6" t="s">
        <v>112</v>
      </c>
      <c r="C64" s="7">
        <v>1217248.9768194766</v>
      </c>
      <c r="D64" s="7">
        <v>1428902.2283148943</v>
      </c>
      <c r="E64" s="7">
        <v>341472.9585348501</v>
      </c>
      <c r="F64" s="7">
        <v>422350.25371902261</v>
      </c>
      <c r="G64" s="7">
        <v>450681794.32770038</v>
      </c>
      <c r="H64" s="7">
        <v>3409974.4173882436</v>
      </c>
      <c r="I64" s="7">
        <v>4439489.6120218439</v>
      </c>
    </row>
    <row r="65" spans="1:9" x14ac:dyDescent="0.25">
      <c r="A65" s="5"/>
      <c r="B65" s="6" t="s">
        <v>113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</row>
    <row r="66" spans="1:9" ht="20.149999999999999" customHeight="1" x14ac:dyDescent="0.25">
      <c r="A66" s="8" t="s">
        <v>15</v>
      </c>
      <c r="B66" s="9" t="s">
        <v>114</v>
      </c>
      <c r="C66" s="10">
        <v>1217248.9768194766</v>
      </c>
      <c r="D66" s="10">
        <v>1428902.2283148943</v>
      </c>
      <c r="E66" s="10">
        <v>341472.9585348501</v>
      </c>
      <c r="F66" s="10">
        <v>422350.25371902261</v>
      </c>
      <c r="G66" s="10">
        <v>450681794.32770038</v>
      </c>
      <c r="H66" s="10">
        <v>3409974.4173882436</v>
      </c>
      <c r="I66" s="10">
        <v>4439489.6120218439</v>
      </c>
    </row>
    <row r="67" spans="1:9" x14ac:dyDescent="0.25">
      <c r="A67" s="5"/>
      <c r="B67" s="6" t="s">
        <v>101</v>
      </c>
      <c r="C67" s="7">
        <v>0</v>
      </c>
      <c r="D67" s="7">
        <v>0</v>
      </c>
      <c r="E67" s="7">
        <v>0</v>
      </c>
      <c r="F67" s="7">
        <v>991574.09909295756</v>
      </c>
      <c r="G67" s="7">
        <v>0</v>
      </c>
      <c r="H67" s="7">
        <v>991574.09909295756</v>
      </c>
      <c r="I67" s="7">
        <v>21692.071621397179</v>
      </c>
    </row>
    <row r="68" spans="1:9" x14ac:dyDescent="0.25">
      <c r="A68" s="5"/>
      <c r="B68" s="6" t="s">
        <v>118</v>
      </c>
      <c r="C68" s="7">
        <v>26022.523605660896</v>
      </c>
      <c r="D68" s="7">
        <v>23345.025644585137</v>
      </c>
      <c r="E68" s="7">
        <v>1278.7587475427554</v>
      </c>
      <c r="F68" s="7">
        <v>3123.4584121428165</v>
      </c>
      <c r="G68" s="7">
        <v>0</v>
      </c>
      <c r="H68" s="7">
        <v>53769.766409931603</v>
      </c>
      <c r="I68" s="7">
        <v>52508.484155885366</v>
      </c>
    </row>
    <row r="69" spans="1:9" x14ac:dyDescent="0.25">
      <c r="A69" s="5"/>
      <c r="B69" s="6" t="s">
        <v>119</v>
      </c>
      <c r="C69" s="7">
        <v>0</v>
      </c>
      <c r="D69" s="7">
        <v>36631.449259913883</v>
      </c>
      <c r="E69" s="7">
        <v>220.74918381056969</v>
      </c>
      <c r="F69" s="7">
        <v>247.89352477323939</v>
      </c>
      <c r="G69" s="7">
        <v>0</v>
      </c>
      <c r="H69" s="7">
        <v>37100.091968497691</v>
      </c>
      <c r="I69" s="7">
        <v>151576.92507914</v>
      </c>
    </row>
    <row r="70" spans="1:9" s="2" customFormat="1" ht="20.149999999999999" customHeight="1" x14ac:dyDescent="0.25">
      <c r="A70" s="8" t="s">
        <v>24</v>
      </c>
      <c r="B70" s="9" t="s">
        <v>82</v>
      </c>
      <c r="C70" s="10">
        <v>26022.523605660896</v>
      </c>
      <c r="D70" s="10">
        <v>59976.474904499017</v>
      </c>
      <c r="E70" s="10">
        <v>1499.5079313533251</v>
      </c>
      <c r="F70" s="10">
        <v>994945.45102987369</v>
      </c>
      <c r="G70" s="10">
        <v>0</v>
      </c>
      <c r="H70" s="10">
        <v>1082443.957471387</v>
      </c>
      <c r="I70" s="10">
        <v>225777.48085642254</v>
      </c>
    </row>
    <row r="71" spans="1:9" s="2" customFormat="1" ht="20.149999999999999" customHeight="1" x14ac:dyDescent="0.25">
      <c r="A71" s="11" t="s">
        <v>49</v>
      </c>
      <c r="B71" s="12" t="s">
        <v>50</v>
      </c>
      <c r="C71" s="13">
        <v>2016754.850656546</v>
      </c>
      <c r="D71" s="13">
        <v>14046966.551726703</v>
      </c>
      <c r="E71" s="13">
        <v>488992.43676855916</v>
      </c>
      <c r="F71" s="13">
        <v>1424827.7263949588</v>
      </c>
      <c r="G71" s="13">
        <v>450683299.58676147</v>
      </c>
      <c r="H71" s="13">
        <v>17979046.824607894</v>
      </c>
      <c r="I71" s="13">
        <v>24082547.750490211</v>
      </c>
    </row>
    <row r="72" spans="1:9" s="2" customFormat="1" ht="30" customHeight="1" x14ac:dyDescent="0.25">
      <c r="A72" s="15"/>
      <c r="B72" s="12" t="s">
        <v>84</v>
      </c>
      <c r="C72" s="13">
        <v>406551137.45943844</v>
      </c>
      <c r="D72" s="13">
        <v>4282327247.5886159</v>
      </c>
      <c r="E72" s="13">
        <v>60472788.653417587</v>
      </c>
      <c r="F72" s="13">
        <v>37592659.079472184</v>
      </c>
      <c r="G72" s="13">
        <v>450683299.58676147</v>
      </c>
      <c r="H72" s="13">
        <v>4786945338.0400047</v>
      </c>
      <c r="I72" s="13">
        <v>4173598773.3236818</v>
      </c>
    </row>
  </sheetData>
  <mergeCells count="1">
    <mergeCell ref="A49:I49"/>
  </mergeCells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5" orientation="landscape" r:id="rId1"/>
  <headerFooter alignWithMargins="0"/>
  <rowBreaks count="1" manualBreakCount="1">
    <brk id="4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G89"/>
  <sheetViews>
    <sheetView showGridLines="0" workbookViewId="0">
      <selection activeCell="L29" sqref="L29"/>
    </sheetView>
  </sheetViews>
  <sheetFormatPr defaultColWidth="11.453125" defaultRowHeight="11.5" x14ac:dyDescent="0.25"/>
  <cols>
    <col min="1" max="1" width="3.1796875" style="187" customWidth="1"/>
    <col min="2" max="2" width="33.81640625" style="187" customWidth="1"/>
    <col min="3" max="3" width="14.7265625" style="187" customWidth="1"/>
    <col min="4" max="6" width="15.7265625" style="187" customWidth="1"/>
    <col min="7" max="16384" width="11.453125" style="187"/>
  </cols>
  <sheetData>
    <row r="1" spans="1:6" s="180" customFormat="1" ht="13" customHeight="1" x14ac:dyDescent="0.25">
      <c r="A1" s="179" t="s">
        <v>120</v>
      </c>
      <c r="B1" s="179"/>
      <c r="C1" s="179"/>
      <c r="D1" s="179"/>
      <c r="E1" s="179"/>
      <c r="F1" s="179"/>
    </row>
    <row r="2" spans="1:6" s="180" customFormat="1" ht="11.15" customHeight="1" x14ac:dyDescent="0.25">
      <c r="A2" s="181" t="s">
        <v>121</v>
      </c>
      <c r="B2" s="179"/>
      <c r="C2" s="179"/>
      <c r="D2" s="179"/>
      <c r="E2" s="179"/>
      <c r="F2" s="179"/>
    </row>
    <row r="3" spans="1:6" s="180" customFormat="1" ht="11.15" customHeight="1" x14ac:dyDescent="0.25">
      <c r="A3" s="181" t="s">
        <v>122</v>
      </c>
      <c r="B3" s="179"/>
      <c r="C3" s="179"/>
      <c r="D3" s="179"/>
      <c r="E3" s="179"/>
      <c r="F3" s="179"/>
    </row>
    <row r="4" spans="1:6" s="180" customFormat="1" ht="11.15" customHeight="1" x14ac:dyDescent="0.25">
      <c r="A4" s="181" t="s">
        <v>245</v>
      </c>
      <c r="B4" s="179"/>
      <c r="C4" s="179"/>
      <c r="D4" s="179"/>
      <c r="E4" s="179"/>
      <c r="F4" s="179"/>
    </row>
    <row r="5" spans="1:6" s="180" customFormat="1" ht="11.15" customHeight="1" x14ac:dyDescent="0.25">
      <c r="A5" s="181" t="s">
        <v>124</v>
      </c>
      <c r="B5" s="179"/>
      <c r="C5" s="179"/>
      <c r="D5" s="179"/>
      <c r="E5" s="179"/>
      <c r="F5" s="179"/>
    </row>
    <row r="6" spans="1:6" s="180" customFormat="1" ht="11.15" customHeight="1" x14ac:dyDescent="0.25">
      <c r="A6" s="182" t="s">
        <v>123</v>
      </c>
      <c r="B6" s="179"/>
      <c r="C6" s="179"/>
      <c r="D6" s="179"/>
      <c r="E6" s="179"/>
      <c r="F6" s="179"/>
    </row>
    <row r="7" spans="1:6" s="180" customFormat="1" ht="11.15" customHeight="1" x14ac:dyDescent="0.25">
      <c r="A7" s="183"/>
      <c r="B7" s="179"/>
      <c r="C7" s="179"/>
      <c r="D7" s="179"/>
      <c r="E7" s="179"/>
      <c r="F7" s="179"/>
    </row>
    <row r="8" spans="1:6" ht="20.149999999999999" customHeight="1" x14ac:dyDescent="0.25">
      <c r="A8" s="184"/>
      <c r="B8" s="185" t="s">
        <v>0</v>
      </c>
      <c r="C8" s="186" t="s">
        <v>134</v>
      </c>
      <c r="D8" s="186" t="s">
        <v>5</v>
      </c>
      <c r="E8" s="186">
        <v>2021</v>
      </c>
      <c r="F8" s="186">
        <v>2020</v>
      </c>
    </row>
    <row r="9" spans="1:6" x14ac:dyDescent="0.25">
      <c r="A9" s="188"/>
      <c r="B9" s="189" t="s">
        <v>156</v>
      </c>
      <c r="C9" s="190">
        <v>0</v>
      </c>
      <c r="D9" s="190">
        <v>153344205.19999999</v>
      </c>
      <c r="E9" s="190">
        <f t="shared" ref="E9:E15" si="0">C9+D9</f>
        <v>153344205.19999999</v>
      </c>
      <c r="F9" s="190">
        <v>153343509.25999999</v>
      </c>
    </row>
    <row r="10" spans="1:6" x14ac:dyDescent="0.25">
      <c r="A10" s="188"/>
      <c r="B10" s="189" t="s">
        <v>240</v>
      </c>
      <c r="C10" s="190">
        <v>0</v>
      </c>
      <c r="D10" s="190">
        <v>479506.06</v>
      </c>
      <c r="E10" s="190">
        <f>D10</f>
        <v>479506.06</v>
      </c>
      <c r="F10" s="190">
        <v>279962.53999999998</v>
      </c>
    </row>
    <row r="11" spans="1:6" x14ac:dyDescent="0.25">
      <c r="A11" s="188"/>
      <c r="B11" s="189" t="s">
        <v>157</v>
      </c>
      <c r="C11" s="190">
        <v>0</v>
      </c>
      <c r="D11" s="190">
        <v>498905331.36000007</v>
      </c>
      <c r="E11" s="190">
        <f t="shared" si="0"/>
        <v>498905331.36000007</v>
      </c>
      <c r="F11" s="190">
        <v>456356132.89999998</v>
      </c>
    </row>
    <row r="12" spans="1:6" x14ac:dyDescent="0.25">
      <c r="A12" s="188"/>
      <c r="B12" s="191" t="s">
        <v>158</v>
      </c>
      <c r="C12" s="192">
        <v>0</v>
      </c>
      <c r="D12" s="192">
        <v>649233.94999999984</v>
      </c>
      <c r="E12" s="192">
        <f t="shared" si="0"/>
        <v>649233.94999999984</v>
      </c>
      <c r="F12" s="192">
        <v>865957.77</v>
      </c>
    </row>
    <row r="13" spans="1:6" x14ac:dyDescent="0.25">
      <c r="A13" s="188"/>
      <c r="B13" s="189" t="s">
        <v>10</v>
      </c>
      <c r="C13" s="190">
        <v>0</v>
      </c>
      <c r="D13" s="190">
        <v>0</v>
      </c>
      <c r="E13" s="190">
        <f t="shared" si="0"/>
        <v>0</v>
      </c>
      <c r="F13" s="190">
        <v>0</v>
      </c>
    </row>
    <row r="14" spans="1:6" x14ac:dyDescent="0.25">
      <c r="A14" s="188"/>
      <c r="B14" s="189" t="s">
        <v>159</v>
      </c>
      <c r="C14" s="190">
        <v>0</v>
      </c>
      <c r="D14" s="190">
        <v>-217542315.79999998</v>
      </c>
      <c r="E14" s="190">
        <f t="shared" si="0"/>
        <v>-217542315.79999998</v>
      </c>
      <c r="F14" s="190">
        <v>-197357703.34999999</v>
      </c>
    </row>
    <row r="15" spans="1:6" x14ac:dyDescent="0.25">
      <c r="A15" s="188"/>
      <c r="B15" s="191" t="s">
        <v>160</v>
      </c>
      <c r="C15" s="192">
        <v>0</v>
      </c>
      <c r="D15" s="192">
        <v>-649233.94999999995</v>
      </c>
      <c r="E15" s="192">
        <f t="shared" si="0"/>
        <v>-649233.94999999995</v>
      </c>
      <c r="F15" s="192">
        <v>-649233.94999999995</v>
      </c>
    </row>
    <row r="16" spans="1:6" ht="20.149999999999999" customHeight="1" x14ac:dyDescent="0.25">
      <c r="A16" s="193" t="s">
        <v>13</v>
      </c>
      <c r="B16" s="194" t="s">
        <v>14</v>
      </c>
      <c r="C16" s="195">
        <v>0</v>
      </c>
      <c r="D16" s="195">
        <v>435186726.82000023</v>
      </c>
      <c r="E16" s="195">
        <f>SUM(E9:E15)</f>
        <v>435186726.82000023</v>
      </c>
      <c r="F16" s="195">
        <v>412838625.1699999</v>
      </c>
    </row>
    <row r="17" spans="1:7" ht="20.149999999999999" customHeight="1" x14ac:dyDescent="0.25">
      <c r="A17" s="193" t="s">
        <v>15</v>
      </c>
      <c r="B17" s="194" t="s">
        <v>16</v>
      </c>
      <c r="C17" s="195">
        <v>0</v>
      </c>
      <c r="D17" s="195">
        <v>62741333.68</v>
      </c>
      <c r="E17" s="195">
        <f>C17+D17</f>
        <v>62741333.68</v>
      </c>
      <c r="F17" s="195">
        <v>88254476.180000007</v>
      </c>
    </row>
    <row r="18" spans="1:7" ht="20.149999999999999" customHeight="1" x14ac:dyDescent="0.25">
      <c r="A18" s="196" t="s">
        <v>17</v>
      </c>
      <c r="B18" s="197" t="s">
        <v>18</v>
      </c>
      <c r="C18" s="198">
        <v>0</v>
      </c>
      <c r="D18" s="198">
        <v>497928060.50000024</v>
      </c>
      <c r="E18" s="198">
        <f t="shared" ref="E18" si="1">SUM(E16:E17)</f>
        <v>497928060.50000024</v>
      </c>
      <c r="F18" s="198">
        <v>501093101.3499999</v>
      </c>
    </row>
    <row r="19" spans="1:7" ht="12" customHeight="1" x14ac:dyDescent="0.25">
      <c r="A19" s="188"/>
      <c r="B19" s="189" t="s">
        <v>161</v>
      </c>
      <c r="C19" s="190">
        <v>0</v>
      </c>
      <c r="D19" s="190">
        <v>0</v>
      </c>
      <c r="E19" s="190">
        <f t="shared" ref="E19:E25" si="2">C19+D19</f>
        <v>0</v>
      </c>
      <c r="F19" s="190">
        <v>0</v>
      </c>
    </row>
    <row r="20" spans="1:7" ht="12" customHeight="1" x14ac:dyDescent="0.25">
      <c r="A20" s="188"/>
      <c r="B20" s="189" t="s">
        <v>162</v>
      </c>
      <c r="C20" s="199">
        <v>3190726.9099999997</v>
      </c>
      <c r="D20" s="199">
        <v>0</v>
      </c>
      <c r="E20" s="199">
        <f t="shared" si="2"/>
        <v>3190726.9099999997</v>
      </c>
      <c r="F20" s="199">
        <v>2975350.63</v>
      </c>
    </row>
    <row r="21" spans="1:7" ht="12" customHeight="1" x14ac:dyDescent="0.25">
      <c r="A21" s="188"/>
      <c r="B21" s="189" t="s">
        <v>70</v>
      </c>
      <c r="C21" s="199">
        <v>931900.3600000001</v>
      </c>
      <c r="D21" s="199">
        <v>0</v>
      </c>
      <c r="E21" s="199">
        <f t="shared" si="2"/>
        <v>931900.3600000001</v>
      </c>
      <c r="F21" s="199">
        <v>688711.12</v>
      </c>
    </row>
    <row r="22" spans="1:7" ht="13.5" customHeight="1" x14ac:dyDescent="0.25">
      <c r="A22" s="188" t="s">
        <v>13</v>
      </c>
      <c r="B22" s="189" t="s">
        <v>207</v>
      </c>
      <c r="C22" s="199">
        <v>4122627.2699999996</v>
      </c>
      <c r="D22" s="199">
        <v>0</v>
      </c>
      <c r="E22" s="199">
        <f t="shared" si="2"/>
        <v>4122627.2699999996</v>
      </c>
      <c r="F22" s="199">
        <v>3664061.75</v>
      </c>
    </row>
    <row r="23" spans="1:7" ht="12" customHeight="1" x14ac:dyDescent="0.25">
      <c r="A23" s="200"/>
      <c r="B23" s="201" t="s">
        <v>164</v>
      </c>
      <c r="C23" s="202">
        <v>13756.2</v>
      </c>
      <c r="D23" s="202">
        <v>1575902.56</v>
      </c>
      <c r="E23" s="202">
        <f t="shared" si="2"/>
        <v>1589658.76</v>
      </c>
      <c r="F23" s="202">
        <v>1536541.75</v>
      </c>
    </row>
    <row r="24" spans="1:7" ht="12" customHeight="1" x14ac:dyDescent="0.25">
      <c r="A24" s="200"/>
      <c r="B24" s="201" t="s">
        <v>208</v>
      </c>
      <c r="C24" s="202">
        <v>325956.38000000047</v>
      </c>
      <c r="D24" s="202">
        <v>0</v>
      </c>
      <c r="E24" s="202">
        <f t="shared" si="2"/>
        <v>325956.38000000047</v>
      </c>
      <c r="F24" s="202">
        <v>1502434.93</v>
      </c>
    </row>
    <row r="25" spans="1:7" ht="12" customHeight="1" x14ac:dyDescent="0.25">
      <c r="B25" s="203" t="s">
        <v>209</v>
      </c>
      <c r="C25" s="204">
        <v>703661188.60000002</v>
      </c>
      <c r="D25" s="204">
        <v>0</v>
      </c>
      <c r="E25" s="204">
        <f t="shared" si="2"/>
        <v>703661188.60000002</v>
      </c>
      <c r="F25" s="204">
        <v>743940819.05999994</v>
      </c>
    </row>
    <row r="26" spans="1:7" ht="12" customHeight="1" x14ac:dyDescent="0.25">
      <c r="A26" s="200"/>
      <c r="B26" s="205" t="s">
        <v>210</v>
      </c>
      <c r="C26" s="202">
        <v>0</v>
      </c>
      <c r="D26" s="202">
        <v>735160117</v>
      </c>
      <c r="E26" s="206" t="s">
        <v>27</v>
      </c>
      <c r="F26" s="206" t="s">
        <v>27</v>
      </c>
      <c r="G26" s="207"/>
    </row>
    <row r="27" spans="1:7" ht="12" customHeight="1" x14ac:dyDescent="0.25">
      <c r="A27" s="208"/>
      <c r="B27" s="189" t="s">
        <v>212</v>
      </c>
      <c r="C27" s="202">
        <v>0</v>
      </c>
      <c r="D27" s="202">
        <v>0</v>
      </c>
      <c r="E27" s="202">
        <f>C27+D27</f>
        <v>0</v>
      </c>
      <c r="F27" s="202">
        <v>0</v>
      </c>
    </row>
    <row r="28" spans="1:7" x14ac:dyDescent="0.25">
      <c r="A28" s="209" t="s">
        <v>15</v>
      </c>
      <c r="B28" s="210" t="s">
        <v>26</v>
      </c>
      <c r="C28" s="211">
        <v>704000901.18000007</v>
      </c>
      <c r="D28" s="211">
        <v>736736019.55999994</v>
      </c>
      <c r="E28" s="211">
        <f>SUM(E23:E27)</f>
        <v>705576803.74000001</v>
      </c>
      <c r="F28" s="211">
        <v>746979795.73999989</v>
      </c>
    </row>
    <row r="29" spans="1:7" x14ac:dyDescent="0.25">
      <c r="A29" s="200"/>
      <c r="B29" s="203" t="s">
        <v>213</v>
      </c>
      <c r="C29" s="204">
        <v>0</v>
      </c>
      <c r="D29" s="204">
        <v>0</v>
      </c>
      <c r="E29" s="204">
        <f t="shared" ref="E29:E43" si="3">C29+D29</f>
        <v>0</v>
      </c>
      <c r="F29" s="204">
        <v>3658.74</v>
      </c>
    </row>
    <row r="30" spans="1:7" ht="12" customHeight="1" x14ac:dyDescent="0.25">
      <c r="A30" s="200"/>
      <c r="B30" s="203" t="s">
        <v>103</v>
      </c>
      <c r="C30" s="204">
        <v>0</v>
      </c>
      <c r="D30" s="204">
        <v>2187922.2300000335</v>
      </c>
      <c r="E30" s="204">
        <f t="shared" si="3"/>
        <v>2187922.2300000335</v>
      </c>
      <c r="F30" s="204">
        <v>2703670.62</v>
      </c>
    </row>
    <row r="31" spans="1:7" x14ac:dyDescent="0.25">
      <c r="A31" s="212"/>
      <c r="B31" s="203" t="s">
        <v>214</v>
      </c>
      <c r="C31" s="204">
        <v>0</v>
      </c>
      <c r="D31" s="204">
        <v>2136828.8699999992</v>
      </c>
      <c r="E31" s="204">
        <f t="shared" si="3"/>
        <v>2136828.8699999992</v>
      </c>
      <c r="F31" s="204">
        <v>2689238.16</v>
      </c>
    </row>
    <row r="32" spans="1:7" ht="12" customHeight="1" x14ac:dyDescent="0.25">
      <c r="A32" s="212"/>
      <c r="B32" s="203" t="s">
        <v>215</v>
      </c>
      <c r="C32" s="204">
        <v>785652.42</v>
      </c>
      <c r="D32" s="204">
        <v>247910.79</v>
      </c>
      <c r="E32" s="204">
        <f t="shared" si="3"/>
        <v>1033563.2100000001</v>
      </c>
      <c r="F32" s="204">
        <v>1310580.9500000002</v>
      </c>
    </row>
    <row r="33" spans="1:6" ht="12" customHeight="1" x14ac:dyDescent="0.25">
      <c r="A33" s="213" t="s">
        <v>24</v>
      </c>
      <c r="B33" s="214" t="s">
        <v>216</v>
      </c>
      <c r="C33" s="215">
        <v>785652.42</v>
      </c>
      <c r="D33" s="215">
        <v>4572661.8900000332</v>
      </c>
      <c r="E33" s="215">
        <f t="shared" si="3"/>
        <v>5358314.3100000331</v>
      </c>
      <c r="F33" s="215">
        <v>6707148.4700000007</v>
      </c>
    </row>
    <row r="34" spans="1:6" ht="12" customHeight="1" x14ac:dyDescent="0.25">
      <c r="A34" s="200"/>
      <c r="B34" s="189" t="s">
        <v>168</v>
      </c>
      <c r="C34" s="202">
        <v>82515543.889999896</v>
      </c>
      <c r="D34" s="202">
        <v>0</v>
      </c>
      <c r="E34" s="202">
        <f t="shared" si="3"/>
        <v>82515543.889999896</v>
      </c>
      <c r="F34" s="202">
        <v>0</v>
      </c>
    </row>
    <row r="35" spans="1:6" ht="12" customHeight="1" x14ac:dyDescent="0.25">
      <c r="A35" s="216"/>
      <c r="B35" s="217" t="s">
        <v>169</v>
      </c>
      <c r="C35" s="218">
        <v>109069.63</v>
      </c>
      <c r="D35" s="218">
        <v>0</v>
      </c>
      <c r="E35" s="218">
        <f t="shared" si="3"/>
        <v>109069.63</v>
      </c>
      <c r="F35" s="218">
        <v>111611.12</v>
      </c>
    </row>
    <row r="36" spans="1:6" ht="12" customHeight="1" x14ac:dyDescent="0.25">
      <c r="A36" s="216"/>
      <c r="B36" s="217" t="s">
        <v>233</v>
      </c>
      <c r="C36" s="202">
        <v>0</v>
      </c>
      <c r="D36" s="202">
        <v>596182</v>
      </c>
      <c r="E36" s="202">
        <f t="shared" si="3"/>
        <v>596182</v>
      </c>
      <c r="F36" s="202">
        <v>228656.39</v>
      </c>
    </row>
    <row r="37" spans="1:6" ht="12" customHeight="1" x14ac:dyDescent="0.25">
      <c r="A37" s="219" t="s">
        <v>25</v>
      </c>
      <c r="B37" s="214" t="s">
        <v>217</v>
      </c>
      <c r="C37" s="211">
        <v>82624613.519999892</v>
      </c>
      <c r="D37" s="211">
        <v>596182</v>
      </c>
      <c r="E37" s="211">
        <f t="shared" si="3"/>
        <v>83220795.519999892</v>
      </c>
      <c r="F37" s="211">
        <v>340267.51</v>
      </c>
    </row>
    <row r="38" spans="1:6" x14ac:dyDescent="0.25">
      <c r="A38" s="193" t="s">
        <v>35</v>
      </c>
      <c r="B38" s="194" t="s">
        <v>243</v>
      </c>
      <c r="C38" s="220">
        <v>0</v>
      </c>
      <c r="D38" s="220">
        <v>38060.150000001828</v>
      </c>
      <c r="E38" s="220">
        <f t="shared" si="3"/>
        <v>38060.150000001828</v>
      </c>
      <c r="F38" s="220">
        <v>38460.980000000003</v>
      </c>
    </row>
    <row r="39" spans="1:6" x14ac:dyDescent="0.25">
      <c r="A39" s="208"/>
      <c r="B39" s="205" t="s">
        <v>175</v>
      </c>
      <c r="C39" s="202">
        <v>2358085.6900000004</v>
      </c>
      <c r="D39" s="202">
        <v>0</v>
      </c>
      <c r="E39" s="202">
        <f t="shared" si="3"/>
        <v>2358085.6900000004</v>
      </c>
      <c r="F39" s="202">
        <v>2298197.8199999998</v>
      </c>
    </row>
    <row r="40" spans="1:6" x14ac:dyDescent="0.25">
      <c r="A40" s="208"/>
      <c r="B40" s="205" t="s">
        <v>176</v>
      </c>
      <c r="C40" s="202">
        <v>389233296.87</v>
      </c>
      <c r="D40" s="202">
        <v>0</v>
      </c>
      <c r="E40" s="202">
        <f t="shared" si="3"/>
        <v>389233296.87</v>
      </c>
      <c r="F40" s="202">
        <v>364484666.89999998</v>
      </c>
    </row>
    <row r="41" spans="1:6" ht="12" customHeight="1" x14ac:dyDescent="0.25">
      <c r="A41" s="188"/>
      <c r="B41" s="191" t="s">
        <v>177</v>
      </c>
      <c r="C41" s="202">
        <v>517763791.35999995</v>
      </c>
      <c r="D41" s="202">
        <v>6456840.75</v>
      </c>
      <c r="E41" s="202">
        <f t="shared" si="3"/>
        <v>524220632.10999995</v>
      </c>
      <c r="F41" s="202">
        <v>481161127.70999998</v>
      </c>
    </row>
    <row r="42" spans="1:6" ht="12" customHeight="1" x14ac:dyDescent="0.25">
      <c r="A42" s="188"/>
      <c r="B42" s="191" t="s">
        <v>178</v>
      </c>
      <c r="C42" s="202">
        <v>0</v>
      </c>
      <c r="D42" s="202">
        <v>25619.71</v>
      </c>
      <c r="E42" s="202">
        <f t="shared" si="3"/>
        <v>25619.71</v>
      </c>
      <c r="F42" s="202">
        <v>82635.23</v>
      </c>
    </row>
    <row r="43" spans="1:6" ht="12" customHeight="1" x14ac:dyDescent="0.25">
      <c r="A43" s="188"/>
      <c r="B43" s="191" t="s">
        <v>219</v>
      </c>
      <c r="C43" s="202">
        <v>0</v>
      </c>
      <c r="D43" s="202">
        <v>5.4569682106375702E-12</v>
      </c>
      <c r="E43" s="202">
        <f t="shared" si="3"/>
        <v>5.4569682106375702E-12</v>
      </c>
      <c r="F43" s="202">
        <v>94557.03</v>
      </c>
    </row>
    <row r="44" spans="1:6" ht="12" customHeight="1" x14ac:dyDescent="0.25">
      <c r="A44" s="219" t="s">
        <v>37</v>
      </c>
      <c r="B44" s="221" t="s">
        <v>48</v>
      </c>
      <c r="C44" s="211">
        <v>909355173.91999996</v>
      </c>
      <c r="D44" s="211">
        <v>6482460.46</v>
      </c>
      <c r="E44" s="211">
        <f t="shared" ref="E44" si="4">SUM(E39:E43)</f>
        <v>915837634.38</v>
      </c>
      <c r="F44" s="211">
        <v>848121184.68999994</v>
      </c>
    </row>
    <row r="45" spans="1:6" ht="12" customHeight="1" x14ac:dyDescent="0.25">
      <c r="A45" s="222" t="s">
        <v>49</v>
      </c>
      <c r="B45" s="223" t="s">
        <v>50</v>
      </c>
      <c r="C45" s="198">
        <v>1700888968.3099999</v>
      </c>
      <c r="D45" s="198">
        <v>748425384.05999994</v>
      </c>
      <c r="E45" s="198">
        <f t="shared" ref="E45" si="5">E44+E38+E37+E33+E28+E22</f>
        <v>1714154235.3699999</v>
      </c>
      <c r="F45" s="198">
        <v>1605850919.1399999</v>
      </c>
    </row>
    <row r="46" spans="1:6" ht="12" customHeight="1" x14ac:dyDescent="0.25">
      <c r="A46" s="188"/>
      <c r="B46" s="191" t="s">
        <v>220</v>
      </c>
      <c r="C46" s="192">
        <v>0</v>
      </c>
      <c r="D46" s="192">
        <v>24617907795.860001</v>
      </c>
      <c r="E46" s="192">
        <f t="shared" ref="E46:E53" si="6">C46+D46</f>
        <v>24617907795.860001</v>
      </c>
      <c r="F46" s="192">
        <v>21614956943.860001</v>
      </c>
    </row>
    <row r="47" spans="1:6" ht="12" customHeight="1" x14ac:dyDescent="0.25">
      <c r="A47" s="224"/>
      <c r="B47" s="191" t="s">
        <v>221</v>
      </c>
      <c r="C47" s="192">
        <v>0</v>
      </c>
      <c r="D47" s="192">
        <v>0</v>
      </c>
      <c r="E47" s="192">
        <f t="shared" si="6"/>
        <v>0</v>
      </c>
      <c r="F47" s="192">
        <v>0</v>
      </c>
    </row>
    <row r="48" spans="1:6" ht="12" customHeight="1" x14ac:dyDescent="0.25">
      <c r="A48" s="225"/>
      <c r="B48" s="226" t="s">
        <v>182</v>
      </c>
      <c r="C48" s="192">
        <v>178798341.5500004</v>
      </c>
      <c r="D48" s="192">
        <v>132874105.92999999</v>
      </c>
      <c r="E48" s="192">
        <f t="shared" si="6"/>
        <v>311672447.48000038</v>
      </c>
      <c r="F48" s="192">
        <v>254779747.54000002</v>
      </c>
    </row>
    <row r="49" spans="1:6" ht="12" customHeight="1" x14ac:dyDescent="0.25">
      <c r="A49" s="225"/>
      <c r="B49" s="226" t="s">
        <v>237</v>
      </c>
      <c r="C49" s="192">
        <v>279884948.69999999</v>
      </c>
      <c r="D49" s="192">
        <v>99600014.590000004</v>
      </c>
      <c r="E49" s="192">
        <f t="shared" si="6"/>
        <v>379484963.28999996</v>
      </c>
      <c r="F49" s="192">
        <v>284710938.60000002</v>
      </c>
    </row>
    <row r="50" spans="1:6" ht="12" customHeight="1" x14ac:dyDescent="0.25">
      <c r="A50" s="225"/>
      <c r="B50" s="226" t="s">
        <v>55</v>
      </c>
      <c r="C50" s="192">
        <v>0</v>
      </c>
      <c r="D50" s="192">
        <v>0</v>
      </c>
      <c r="E50" s="192">
        <f t="shared" si="6"/>
        <v>0</v>
      </c>
      <c r="F50" s="192">
        <v>0</v>
      </c>
    </row>
    <row r="51" spans="1:6" ht="12" customHeight="1" x14ac:dyDescent="0.25">
      <c r="A51" s="225"/>
      <c r="B51" s="226" t="s">
        <v>153</v>
      </c>
      <c r="C51" s="227">
        <v>0</v>
      </c>
      <c r="D51" s="227">
        <v>0</v>
      </c>
      <c r="E51" s="227">
        <f t="shared" si="6"/>
        <v>0</v>
      </c>
      <c r="F51" s="227">
        <v>0</v>
      </c>
    </row>
    <row r="52" spans="1:6" ht="12" customHeight="1" x14ac:dyDescent="0.25">
      <c r="A52" s="225"/>
      <c r="B52" s="226" t="s">
        <v>234</v>
      </c>
      <c r="C52" s="227">
        <v>0</v>
      </c>
      <c r="D52" s="227">
        <v>0</v>
      </c>
      <c r="E52" s="227">
        <f t="shared" si="6"/>
        <v>0</v>
      </c>
      <c r="F52" s="227">
        <v>0</v>
      </c>
    </row>
    <row r="53" spans="1:6" x14ac:dyDescent="0.25">
      <c r="A53" s="225"/>
      <c r="B53" s="226" t="s">
        <v>57</v>
      </c>
      <c r="C53" s="192">
        <v>0</v>
      </c>
      <c r="D53" s="192">
        <v>0</v>
      </c>
      <c r="E53" s="192">
        <f t="shared" si="6"/>
        <v>0</v>
      </c>
      <c r="F53" s="192">
        <v>0</v>
      </c>
    </row>
    <row r="54" spans="1:6" x14ac:dyDescent="0.25">
      <c r="A54" s="228" t="s">
        <v>58</v>
      </c>
      <c r="B54" s="197" t="s">
        <v>59</v>
      </c>
      <c r="C54" s="198">
        <v>458683290.25000036</v>
      </c>
      <c r="D54" s="198">
        <v>24850381916.380001</v>
      </c>
      <c r="E54" s="198">
        <f t="shared" ref="E54" si="7">SUM(E46:E53)</f>
        <v>25309065206.630001</v>
      </c>
      <c r="F54" s="198">
        <v>22154447630</v>
      </c>
    </row>
    <row r="55" spans="1:6" x14ac:dyDescent="0.25">
      <c r="A55" s="229"/>
      <c r="B55" s="197" t="s">
        <v>60</v>
      </c>
      <c r="C55" s="198">
        <v>2159572258.5600004</v>
      </c>
      <c r="D55" s="198">
        <v>26096735360.940002</v>
      </c>
      <c r="E55" s="198">
        <f t="shared" ref="E55" si="8">E54+E45+E18</f>
        <v>27521147502.5</v>
      </c>
      <c r="F55" s="198">
        <v>24261391650.489998</v>
      </c>
    </row>
    <row r="57" spans="1:6" ht="20.149999999999999" customHeight="1" x14ac:dyDescent="0.25">
      <c r="A57" s="184"/>
      <c r="B57" s="185" t="s">
        <v>61</v>
      </c>
      <c r="C57" s="186" t="s">
        <v>134</v>
      </c>
      <c r="D57" s="186" t="s">
        <v>5</v>
      </c>
      <c r="E57" s="186">
        <v>2021</v>
      </c>
      <c r="F57" s="186">
        <v>2020</v>
      </c>
    </row>
    <row r="58" spans="1:6" x14ac:dyDescent="0.25">
      <c r="A58" s="230"/>
      <c r="B58" s="203" t="s">
        <v>187</v>
      </c>
      <c r="C58" s="202">
        <v>993332209.44000006</v>
      </c>
      <c r="D58" s="202">
        <v>0</v>
      </c>
      <c r="E58" s="202">
        <f>C58+D58</f>
        <v>993332209.44000006</v>
      </c>
      <c r="F58" s="202">
        <v>922255255.65999997</v>
      </c>
    </row>
    <row r="59" spans="1:6" x14ac:dyDescent="0.25">
      <c r="A59" s="230"/>
      <c r="B59" s="203" t="s">
        <v>63</v>
      </c>
      <c r="C59" s="231">
        <v>0</v>
      </c>
      <c r="D59" s="202">
        <v>0</v>
      </c>
      <c r="E59" s="202">
        <f t="shared" ref="E59:E87" si="9">C59+D59</f>
        <v>0</v>
      </c>
      <c r="F59" s="202">
        <v>0</v>
      </c>
    </row>
    <row r="60" spans="1:6" x14ac:dyDescent="0.25">
      <c r="A60" s="230"/>
      <c r="B60" s="203" t="s">
        <v>188</v>
      </c>
      <c r="C60" s="202">
        <v>0</v>
      </c>
      <c r="D60" s="202">
        <v>26085636892.439999</v>
      </c>
      <c r="E60" s="202">
        <f t="shared" si="9"/>
        <v>26085636892.439999</v>
      </c>
      <c r="F60" s="202">
        <v>22919090330.639999</v>
      </c>
    </row>
    <row r="61" spans="1:6" s="233" customFormat="1" ht="20.149999999999999" customHeight="1" x14ac:dyDescent="0.25">
      <c r="A61" s="232" t="s">
        <v>13</v>
      </c>
      <c r="B61" s="214" t="s">
        <v>65</v>
      </c>
      <c r="C61" s="211">
        <v>993332209.44000006</v>
      </c>
      <c r="D61" s="211">
        <v>26085636892.439999</v>
      </c>
      <c r="E61" s="211">
        <f t="shared" ref="E61" si="10">SUM(E58:E60)</f>
        <v>27078969101.879997</v>
      </c>
      <c r="F61" s="211">
        <v>23841345586.299999</v>
      </c>
    </row>
    <row r="62" spans="1:6" s="233" customFormat="1" ht="20.149999999999999" customHeight="1" x14ac:dyDescent="0.25">
      <c r="A62" s="232" t="s">
        <v>15</v>
      </c>
      <c r="B62" s="214" t="s">
        <v>66</v>
      </c>
      <c r="C62" s="211">
        <v>0</v>
      </c>
      <c r="D62" s="211">
        <v>1311344.26</v>
      </c>
      <c r="E62" s="211">
        <f t="shared" si="9"/>
        <v>1311344.26</v>
      </c>
      <c r="F62" s="211">
        <v>1299978.95</v>
      </c>
    </row>
    <row r="63" spans="1:6" s="233" customFormat="1" ht="20.149999999999999" customHeight="1" x14ac:dyDescent="0.25">
      <c r="A63" s="234" t="s">
        <v>17</v>
      </c>
      <c r="B63" s="235" t="s">
        <v>68</v>
      </c>
      <c r="C63" s="236">
        <v>993332209.44000006</v>
      </c>
      <c r="D63" s="236">
        <v>26086948236.699997</v>
      </c>
      <c r="E63" s="236">
        <f t="shared" ref="E63" si="11">E61+E62</f>
        <v>27080280446.139996</v>
      </c>
      <c r="F63" s="236">
        <v>23842645565.25</v>
      </c>
    </row>
    <row r="64" spans="1:6" x14ac:dyDescent="0.25">
      <c r="A64" s="230"/>
      <c r="B64" s="203" t="s">
        <v>190</v>
      </c>
      <c r="C64" s="202">
        <v>913883.99</v>
      </c>
      <c r="D64" s="202">
        <v>0</v>
      </c>
      <c r="E64" s="202">
        <f t="shared" si="9"/>
        <v>913883.99</v>
      </c>
      <c r="F64" s="202">
        <v>1283193.4099999999</v>
      </c>
    </row>
    <row r="65" spans="1:6" x14ac:dyDescent="0.25">
      <c r="A65" s="230"/>
      <c r="B65" s="203" t="s">
        <v>222</v>
      </c>
      <c r="C65" s="237">
        <v>0</v>
      </c>
      <c r="D65" s="237">
        <v>0</v>
      </c>
      <c r="E65" s="237">
        <f t="shared" si="9"/>
        <v>0</v>
      </c>
      <c r="F65" s="237">
        <v>0</v>
      </c>
    </row>
    <row r="66" spans="1:6" x14ac:dyDescent="0.25">
      <c r="A66" s="230"/>
      <c r="B66" s="203" t="s">
        <v>223</v>
      </c>
      <c r="C66" s="192">
        <v>0</v>
      </c>
      <c r="D66" s="192">
        <v>0</v>
      </c>
      <c r="E66" s="192">
        <f t="shared" si="9"/>
        <v>0</v>
      </c>
      <c r="F66" s="192">
        <v>0</v>
      </c>
    </row>
    <row r="67" spans="1:6" s="233" customFormat="1" ht="20.149999999999999" customHeight="1" x14ac:dyDescent="0.25">
      <c r="A67" s="232" t="s">
        <v>13</v>
      </c>
      <c r="B67" s="214" t="s">
        <v>224</v>
      </c>
      <c r="C67" s="211">
        <v>913883.99</v>
      </c>
      <c r="D67" s="211">
        <v>0</v>
      </c>
      <c r="E67" s="211">
        <f t="shared" ref="E67" si="12">SUM(E64:E66)</f>
        <v>913883.99</v>
      </c>
      <c r="F67" s="211">
        <v>1283193.4099999999</v>
      </c>
    </row>
    <row r="68" spans="1:6" x14ac:dyDescent="0.25">
      <c r="A68" s="230"/>
      <c r="B68" s="203" t="s">
        <v>19</v>
      </c>
      <c r="C68" s="202">
        <v>17820843.820000004</v>
      </c>
      <c r="D68" s="202">
        <v>20937.46</v>
      </c>
      <c r="E68" s="202">
        <f t="shared" si="9"/>
        <v>17841781.280000005</v>
      </c>
      <c r="F68" s="202">
        <v>16944770.539999999</v>
      </c>
    </row>
    <row r="69" spans="1:6" x14ac:dyDescent="0.25">
      <c r="A69" s="230"/>
      <c r="B69" s="203" t="s">
        <v>225</v>
      </c>
      <c r="C69" s="238">
        <v>3697.8000000000948</v>
      </c>
      <c r="D69" s="238">
        <v>0</v>
      </c>
      <c r="E69" s="238">
        <f t="shared" si="9"/>
        <v>3697.8000000000948</v>
      </c>
      <c r="F69" s="238">
        <v>1698.3</v>
      </c>
    </row>
    <row r="70" spans="1:6" x14ac:dyDescent="0.25">
      <c r="A70" s="230"/>
      <c r="B70" s="203" t="s">
        <v>223</v>
      </c>
      <c r="C70" s="192">
        <v>435391.76</v>
      </c>
      <c r="D70" s="192">
        <v>23640.14</v>
      </c>
      <c r="E70" s="192">
        <f t="shared" si="9"/>
        <v>459031.9</v>
      </c>
      <c r="F70" s="192">
        <v>34785.760000000002</v>
      </c>
    </row>
    <row r="71" spans="1:6" x14ac:dyDescent="0.25">
      <c r="A71" s="230"/>
      <c r="B71" s="203" t="s">
        <v>226</v>
      </c>
      <c r="C71" s="202">
        <v>398845083.58999997</v>
      </c>
      <c r="D71" s="202">
        <v>0</v>
      </c>
      <c r="E71" s="202">
        <f t="shared" si="9"/>
        <v>398845083.58999997</v>
      </c>
      <c r="F71" s="202">
        <v>373047328.32999998</v>
      </c>
    </row>
    <row r="72" spans="1:6" x14ac:dyDescent="0.25">
      <c r="A72" s="230"/>
      <c r="B72" s="203" t="s">
        <v>70</v>
      </c>
      <c r="C72" s="238">
        <v>735160117</v>
      </c>
      <c r="D72" s="238">
        <v>0</v>
      </c>
      <c r="E72" s="239" t="s">
        <v>27</v>
      </c>
      <c r="F72" s="239" t="s">
        <v>27</v>
      </c>
    </row>
    <row r="73" spans="1:6" s="233" customFormat="1" ht="20.149999999999999" customHeight="1" x14ac:dyDescent="0.25">
      <c r="A73" s="232" t="s">
        <v>15</v>
      </c>
      <c r="B73" s="214" t="s">
        <v>74</v>
      </c>
      <c r="C73" s="211">
        <v>1152265133.97</v>
      </c>
      <c r="D73" s="211">
        <v>44577.599999999999</v>
      </c>
      <c r="E73" s="211">
        <f t="shared" ref="E73" si="13">SUM(E68:E72)</f>
        <v>417149594.56999999</v>
      </c>
      <c r="F73" s="211">
        <v>390028582.93000001</v>
      </c>
    </row>
    <row r="74" spans="1:6" x14ac:dyDescent="0.25">
      <c r="A74" s="212"/>
      <c r="B74" s="240" t="s">
        <v>227</v>
      </c>
      <c r="C74" s="202">
        <v>0</v>
      </c>
      <c r="D74" s="202">
        <v>76648.33</v>
      </c>
      <c r="E74" s="202">
        <f t="shared" si="9"/>
        <v>76648.33</v>
      </c>
      <c r="F74" s="202">
        <v>56202.85</v>
      </c>
    </row>
    <row r="75" spans="1:6" x14ac:dyDescent="0.25">
      <c r="A75" s="212"/>
      <c r="B75" s="226" t="s">
        <v>241</v>
      </c>
      <c r="C75" s="202">
        <v>12721013.029999999</v>
      </c>
      <c r="D75" s="202">
        <v>0</v>
      </c>
      <c r="E75" s="202">
        <f t="shared" si="9"/>
        <v>12721013.029999999</v>
      </c>
      <c r="F75" s="202">
        <v>8100995.0199999996</v>
      </c>
    </row>
    <row r="76" spans="1:6" x14ac:dyDescent="0.25">
      <c r="A76" s="241"/>
      <c r="B76" s="226" t="s">
        <v>228</v>
      </c>
      <c r="C76" s="238">
        <v>2.63753463514149E-11</v>
      </c>
      <c r="D76" s="238">
        <v>0</v>
      </c>
      <c r="E76" s="238">
        <f t="shared" si="9"/>
        <v>2.63753463514149E-11</v>
      </c>
      <c r="F76" s="238">
        <v>11511781.48</v>
      </c>
    </row>
    <row r="77" spans="1:6" s="233" customFormat="1" ht="20.149999999999999" customHeight="1" x14ac:dyDescent="0.25">
      <c r="A77" s="232" t="s">
        <v>24</v>
      </c>
      <c r="B77" s="214" t="s">
        <v>36</v>
      </c>
      <c r="C77" s="211">
        <v>12721013.029999999</v>
      </c>
      <c r="D77" s="211">
        <v>76648.33</v>
      </c>
      <c r="E77" s="211">
        <f t="shared" ref="E77" si="14">E74+E76+E75</f>
        <v>12797661.359999999</v>
      </c>
      <c r="F77" s="211">
        <v>19668979.350000001</v>
      </c>
    </row>
    <row r="78" spans="1:6" x14ac:dyDescent="0.25">
      <c r="A78" s="212"/>
      <c r="B78" s="240" t="s">
        <v>90</v>
      </c>
      <c r="C78" s="202">
        <v>0</v>
      </c>
      <c r="D78" s="202">
        <v>2999952.54</v>
      </c>
      <c r="E78" s="202">
        <f t="shared" si="9"/>
        <v>2999952.54</v>
      </c>
      <c r="F78" s="202">
        <v>1190900.5900000001</v>
      </c>
    </row>
    <row r="79" spans="1:6" x14ac:dyDescent="0.25">
      <c r="A79" s="241"/>
      <c r="B79" s="242" t="s">
        <v>229</v>
      </c>
      <c r="C79" s="202">
        <v>22840.089999998803</v>
      </c>
      <c r="D79" s="202">
        <v>117239.5000000001</v>
      </c>
      <c r="E79" s="202">
        <f t="shared" si="9"/>
        <v>140079.58999999892</v>
      </c>
      <c r="F79" s="202">
        <v>111919.29999999999</v>
      </c>
    </row>
    <row r="80" spans="1:6" s="233" customFormat="1" ht="20.149999999999999" customHeight="1" x14ac:dyDescent="0.25">
      <c r="A80" s="232" t="s">
        <v>25</v>
      </c>
      <c r="B80" s="214" t="s">
        <v>230</v>
      </c>
      <c r="C80" s="211">
        <v>22840.089999998803</v>
      </c>
      <c r="D80" s="211">
        <v>3117192.04</v>
      </c>
      <c r="E80" s="211">
        <f t="shared" ref="E80" si="15">SUM(E78:E79)</f>
        <v>3140032.129999999</v>
      </c>
      <c r="F80" s="211">
        <v>1302819.8900000001</v>
      </c>
    </row>
    <row r="81" spans="1:6" x14ac:dyDescent="0.25">
      <c r="A81" s="241"/>
      <c r="B81" s="203" t="s">
        <v>231</v>
      </c>
      <c r="C81" s="202">
        <v>114463.42</v>
      </c>
      <c r="D81" s="202">
        <v>6455837.9400000004</v>
      </c>
      <c r="E81" s="202">
        <f t="shared" si="9"/>
        <v>6570301.3600000003</v>
      </c>
      <c r="F81" s="202">
        <v>6188306.25</v>
      </c>
    </row>
    <row r="82" spans="1:6" x14ac:dyDescent="0.25">
      <c r="A82" s="230"/>
      <c r="B82" s="203" t="s">
        <v>200</v>
      </c>
      <c r="C82" s="202">
        <v>720</v>
      </c>
      <c r="D82" s="202">
        <v>36990.53</v>
      </c>
      <c r="E82" s="202">
        <f t="shared" si="9"/>
        <v>37710.53</v>
      </c>
      <c r="F82" s="202">
        <v>29253.24</v>
      </c>
    </row>
    <row r="83" spans="1:6" x14ac:dyDescent="0.25">
      <c r="A83" s="230"/>
      <c r="B83" s="203" t="s">
        <v>202</v>
      </c>
      <c r="C83" s="202">
        <v>189666.24</v>
      </c>
      <c r="D83" s="202">
        <v>0</v>
      </c>
      <c r="E83" s="202">
        <f t="shared" si="9"/>
        <v>189666.24</v>
      </c>
      <c r="F83" s="202">
        <v>244902.17</v>
      </c>
    </row>
    <row r="84" spans="1:6" x14ac:dyDescent="0.25">
      <c r="A84" s="230"/>
      <c r="B84" s="203" t="s">
        <v>219</v>
      </c>
      <c r="C84" s="202">
        <v>0</v>
      </c>
      <c r="D84" s="202">
        <v>55877.79999990591</v>
      </c>
      <c r="E84" s="202">
        <f t="shared" si="9"/>
        <v>55877.79999990591</v>
      </c>
      <c r="F84" s="202">
        <v>48</v>
      </c>
    </row>
    <row r="85" spans="1:6" s="233" customFormat="1" ht="20.149999999999999" customHeight="1" x14ac:dyDescent="0.25">
      <c r="A85" s="232" t="s">
        <v>35</v>
      </c>
      <c r="B85" s="214" t="s">
        <v>48</v>
      </c>
      <c r="C85" s="211">
        <v>304849.65999999997</v>
      </c>
      <c r="D85" s="211">
        <v>6548706.2699999064</v>
      </c>
      <c r="E85" s="211">
        <f t="shared" ref="E85" si="16">SUM(E81:E84)</f>
        <v>6853555.9299999066</v>
      </c>
      <c r="F85" s="211">
        <v>6462509.6600000001</v>
      </c>
    </row>
    <row r="86" spans="1:6" s="233" customFormat="1" ht="20.149999999999999" customHeight="1" x14ac:dyDescent="0.25">
      <c r="A86" s="234" t="s">
        <v>49</v>
      </c>
      <c r="B86" s="235" t="s">
        <v>50</v>
      </c>
      <c r="C86" s="236">
        <v>1166227720.74</v>
      </c>
      <c r="D86" s="236">
        <v>9787124.2399999052</v>
      </c>
      <c r="E86" s="236">
        <f t="shared" ref="E86" si="17">E85+E80+E77+E73+E67</f>
        <v>440854727.9799999</v>
      </c>
      <c r="F86" s="236">
        <v>418746085.24000001</v>
      </c>
    </row>
    <row r="87" spans="1:6" x14ac:dyDescent="0.25">
      <c r="A87" s="230"/>
      <c r="B87" s="203" t="s">
        <v>83</v>
      </c>
      <c r="C87" s="192">
        <v>0</v>
      </c>
      <c r="D87" s="192">
        <v>0</v>
      </c>
      <c r="E87" s="192">
        <f t="shared" si="9"/>
        <v>0</v>
      </c>
      <c r="F87" s="192">
        <v>0</v>
      </c>
    </row>
    <row r="88" spans="1:6" s="233" customFormat="1" ht="20.149999999999999" customHeight="1" x14ac:dyDescent="0.25">
      <c r="A88" s="234" t="s">
        <v>58</v>
      </c>
      <c r="B88" s="235" t="s">
        <v>59</v>
      </c>
      <c r="C88" s="236">
        <v>0</v>
      </c>
      <c r="D88" s="236">
        <v>0</v>
      </c>
      <c r="E88" s="236">
        <f t="shared" ref="E88" si="18">E87</f>
        <v>0</v>
      </c>
      <c r="F88" s="236">
        <v>0</v>
      </c>
    </row>
    <row r="89" spans="1:6" s="233" customFormat="1" ht="30" customHeight="1" x14ac:dyDescent="0.25">
      <c r="A89" s="234"/>
      <c r="B89" s="235" t="s">
        <v>84</v>
      </c>
      <c r="C89" s="236">
        <v>2159559930.1800003</v>
      </c>
      <c r="D89" s="236">
        <v>26096735360.939999</v>
      </c>
      <c r="E89" s="236">
        <f t="shared" ref="E89" si="19">E88+E86+E63</f>
        <v>27521135174.119995</v>
      </c>
      <c r="F89" s="236">
        <v>24261391650.490002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H89"/>
  <sheetViews>
    <sheetView showGridLines="0" workbookViewId="0">
      <selection activeCell="E58" sqref="E5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7" width="11.453125" style="1"/>
    <col min="8" max="8" width="14.81640625" style="1" bestFit="1" customWidth="1"/>
    <col min="9" max="16384" width="11.453125" style="1"/>
  </cols>
  <sheetData>
    <row r="1" spans="1:6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6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6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6" s="24" customFormat="1" ht="11.15" customHeight="1" x14ac:dyDescent="0.25">
      <c r="A4" s="25" t="s">
        <v>244</v>
      </c>
      <c r="B4" s="23"/>
      <c r="C4" s="23"/>
      <c r="D4" s="23"/>
      <c r="E4" s="23"/>
      <c r="F4" s="23"/>
    </row>
    <row r="5" spans="1:6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6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6" s="24" customFormat="1" ht="11.15" customHeight="1" x14ac:dyDescent="0.25">
      <c r="A7" s="27"/>
      <c r="B7" s="23"/>
      <c r="C7" s="23"/>
      <c r="D7" s="23"/>
      <c r="E7" s="23"/>
      <c r="F7" s="23"/>
    </row>
    <row r="8" spans="1:6" ht="20.149999999999999" customHeight="1" x14ac:dyDescent="0.25">
      <c r="A8" s="164"/>
      <c r="B8" s="165" t="s">
        <v>0</v>
      </c>
      <c r="C8" s="166" t="s">
        <v>134</v>
      </c>
      <c r="D8" s="166" t="s">
        <v>5</v>
      </c>
      <c r="E8" s="166">
        <v>2020</v>
      </c>
      <c r="F8" s="166">
        <v>2019</v>
      </c>
    </row>
    <row r="9" spans="1:6" x14ac:dyDescent="0.25">
      <c r="A9" s="117"/>
      <c r="B9" s="45" t="s">
        <v>156</v>
      </c>
      <c r="C9" s="90">
        <v>0</v>
      </c>
      <c r="D9" s="90">
        <v>153343509.25999999</v>
      </c>
      <c r="E9" s="90">
        <f t="shared" ref="E9:E15" si="0">C9+D9</f>
        <v>153343509.25999999</v>
      </c>
      <c r="F9" s="90">
        <v>152750575.77000001</v>
      </c>
    </row>
    <row r="10" spans="1:6" x14ac:dyDescent="0.25">
      <c r="A10" s="117"/>
      <c r="B10" s="45" t="s">
        <v>240</v>
      </c>
      <c r="C10" s="90">
        <v>0</v>
      </c>
      <c r="D10" s="90">
        <v>279962.53999999998</v>
      </c>
      <c r="E10" s="90">
        <f>D10</f>
        <v>279962.53999999998</v>
      </c>
      <c r="F10" s="90">
        <v>279363.55</v>
      </c>
    </row>
    <row r="11" spans="1:6" x14ac:dyDescent="0.25">
      <c r="A11" s="117"/>
      <c r="B11" s="45" t="s">
        <v>157</v>
      </c>
      <c r="C11" s="90">
        <v>0</v>
      </c>
      <c r="D11" s="90">
        <v>456356132.89999998</v>
      </c>
      <c r="E11" s="90">
        <f t="shared" si="0"/>
        <v>456356132.89999998</v>
      </c>
      <c r="F11" s="90">
        <v>427431119.99000001</v>
      </c>
    </row>
    <row r="12" spans="1:6" x14ac:dyDescent="0.25">
      <c r="A12" s="117"/>
      <c r="B12" s="118" t="s">
        <v>158</v>
      </c>
      <c r="C12" s="119">
        <v>0</v>
      </c>
      <c r="D12" s="119">
        <f>216723.82+494873.74+154360.21</f>
        <v>865957.77</v>
      </c>
      <c r="E12" s="119">
        <f t="shared" si="0"/>
        <v>865957.77</v>
      </c>
      <c r="F12" s="119">
        <v>651603.19999999995</v>
      </c>
    </row>
    <row r="13" spans="1:6" x14ac:dyDescent="0.25">
      <c r="A13" s="117"/>
      <c r="B13" s="45" t="s">
        <v>10</v>
      </c>
      <c r="C13" s="90">
        <v>0</v>
      </c>
      <c r="D13" s="90">
        <v>0</v>
      </c>
      <c r="E13" s="90">
        <f t="shared" si="0"/>
        <v>0</v>
      </c>
      <c r="F13" s="90">
        <v>0</v>
      </c>
    </row>
    <row r="14" spans="1:6" x14ac:dyDescent="0.25">
      <c r="A14" s="117"/>
      <c r="B14" s="45" t="s">
        <v>159</v>
      </c>
      <c r="C14" s="90">
        <v>0</v>
      </c>
      <c r="D14" s="90">
        <v>-197357703.34999999</v>
      </c>
      <c r="E14" s="90">
        <f t="shared" si="0"/>
        <v>-197357703.34999999</v>
      </c>
      <c r="F14" s="90">
        <v>-177674878.83000001</v>
      </c>
    </row>
    <row r="15" spans="1:6" x14ac:dyDescent="0.25">
      <c r="A15" s="117"/>
      <c r="B15" s="118" t="s">
        <v>160</v>
      </c>
      <c r="C15" s="119">
        <v>0</v>
      </c>
      <c r="D15" s="119">
        <f>-494873.74-154360.21</f>
        <v>-649233.94999999995</v>
      </c>
      <c r="E15" s="119">
        <f t="shared" si="0"/>
        <v>-649233.94999999995</v>
      </c>
      <c r="F15" s="119">
        <v>-649233.94999999995</v>
      </c>
    </row>
    <row r="16" spans="1:6" ht="20.149999999999999" customHeight="1" x14ac:dyDescent="0.25">
      <c r="A16" s="120" t="s">
        <v>13</v>
      </c>
      <c r="B16" s="57" t="s">
        <v>14</v>
      </c>
      <c r="C16" s="92">
        <v>0</v>
      </c>
      <c r="D16" s="92">
        <f>SUM(D9:D15)</f>
        <v>412838625.1699999</v>
      </c>
      <c r="E16" s="92">
        <f>SUM(E9:E15)</f>
        <v>412838625.1699999</v>
      </c>
      <c r="F16" s="92">
        <v>402788549.73000008</v>
      </c>
    </row>
    <row r="17" spans="1:7" ht="20.149999999999999" customHeight="1" x14ac:dyDescent="0.25">
      <c r="A17" s="120" t="s">
        <v>15</v>
      </c>
      <c r="B17" s="57" t="s">
        <v>16</v>
      </c>
      <c r="C17" s="92">
        <v>0</v>
      </c>
      <c r="D17" s="92">
        <v>88254476.180000007</v>
      </c>
      <c r="E17" s="92">
        <f>C17+D17</f>
        <v>88254476.180000007</v>
      </c>
      <c r="F17" s="92">
        <v>114969362.90000001</v>
      </c>
    </row>
    <row r="18" spans="1:7" ht="20.149999999999999" customHeight="1" x14ac:dyDescent="0.25">
      <c r="A18" s="121" t="s">
        <v>17</v>
      </c>
      <c r="B18" s="75" t="s">
        <v>18</v>
      </c>
      <c r="C18" s="93">
        <f>SUM(C16:C17)</f>
        <v>0</v>
      </c>
      <c r="D18" s="93">
        <f>SUM(D16:D17)</f>
        <v>501093101.3499999</v>
      </c>
      <c r="E18" s="93">
        <f t="shared" ref="E18" si="1">SUM(E16:E17)</f>
        <v>501093101.3499999</v>
      </c>
      <c r="F18" s="93">
        <v>517757912.63000011</v>
      </c>
    </row>
    <row r="19" spans="1:7" ht="12" customHeight="1" x14ac:dyDescent="0.25">
      <c r="A19" s="117"/>
      <c r="B19" s="45" t="s">
        <v>161</v>
      </c>
      <c r="C19" s="90">
        <v>0</v>
      </c>
      <c r="D19" s="90">
        <v>0</v>
      </c>
      <c r="E19" s="90">
        <f t="shared" ref="E19:E25" si="2">C19+D19</f>
        <v>0</v>
      </c>
      <c r="F19" s="90">
        <v>0</v>
      </c>
    </row>
    <row r="20" spans="1:7" ht="12" customHeight="1" x14ac:dyDescent="0.25">
      <c r="A20" s="117"/>
      <c r="B20" s="45" t="s">
        <v>162</v>
      </c>
      <c r="C20" s="122">
        <v>2975350.63</v>
      </c>
      <c r="D20" s="122">
        <v>0</v>
      </c>
      <c r="E20" s="122">
        <f t="shared" si="2"/>
        <v>2975350.63</v>
      </c>
      <c r="F20" s="122">
        <v>2374398.21</v>
      </c>
    </row>
    <row r="21" spans="1:7" ht="12" customHeight="1" x14ac:dyDescent="0.25">
      <c r="A21" s="117"/>
      <c r="B21" s="45" t="s">
        <v>70</v>
      </c>
      <c r="C21" s="122">
        <v>688711.12</v>
      </c>
      <c r="D21" s="122">
        <v>0</v>
      </c>
      <c r="E21" s="122">
        <f t="shared" si="2"/>
        <v>688711.12</v>
      </c>
      <c r="F21" s="122">
        <v>920614.95</v>
      </c>
    </row>
    <row r="22" spans="1:7" ht="13.5" customHeight="1" x14ac:dyDescent="0.25">
      <c r="A22" s="117" t="s">
        <v>13</v>
      </c>
      <c r="B22" s="45" t="s">
        <v>207</v>
      </c>
      <c r="C22" s="122">
        <f>C19+C20+C21</f>
        <v>3664061.75</v>
      </c>
      <c r="D22" s="122">
        <f>D19+D20+D21</f>
        <v>0</v>
      </c>
      <c r="E22" s="122">
        <f t="shared" si="2"/>
        <v>3664061.75</v>
      </c>
      <c r="F22" s="122">
        <v>3295013.16</v>
      </c>
    </row>
    <row r="23" spans="1:7" ht="12" customHeight="1" x14ac:dyDescent="0.25">
      <c r="A23" s="125"/>
      <c r="B23" s="43" t="s">
        <v>164</v>
      </c>
      <c r="C23" s="123">
        <v>13382.46</v>
      </c>
      <c r="D23" s="123">
        <v>1523159.29</v>
      </c>
      <c r="E23" s="123">
        <f t="shared" si="2"/>
        <v>1536541.75</v>
      </c>
      <c r="F23" s="123">
        <v>1443211.3900000001</v>
      </c>
    </row>
    <row r="24" spans="1:7" ht="12" customHeight="1" x14ac:dyDescent="0.25">
      <c r="A24" s="125"/>
      <c r="B24" s="43" t="s">
        <v>208</v>
      </c>
      <c r="C24" s="123">
        <v>1502434.93</v>
      </c>
      <c r="D24" s="123">
        <v>0</v>
      </c>
      <c r="E24" s="123">
        <f t="shared" si="2"/>
        <v>1502434.93</v>
      </c>
      <c r="F24" s="123">
        <v>1396100.68</v>
      </c>
    </row>
    <row r="25" spans="1:7" ht="12" customHeight="1" x14ac:dyDescent="0.25">
      <c r="B25" s="81" t="s">
        <v>209</v>
      </c>
      <c r="C25" s="124">
        <v>743940819.05999994</v>
      </c>
      <c r="D25" s="124">
        <v>0</v>
      </c>
      <c r="E25" s="124">
        <f t="shared" si="2"/>
        <v>743940819.05999994</v>
      </c>
      <c r="F25" s="124">
        <v>658567830.98000002</v>
      </c>
    </row>
    <row r="26" spans="1:7" ht="12" customHeight="1" x14ac:dyDescent="0.25">
      <c r="A26" s="125"/>
      <c r="B26" s="127" t="s">
        <v>210</v>
      </c>
      <c r="C26" s="123">
        <v>0</v>
      </c>
      <c r="D26" s="123">
        <v>536519469.31999999</v>
      </c>
      <c r="E26" s="128" t="s">
        <v>27</v>
      </c>
      <c r="F26" s="128" t="s">
        <v>27</v>
      </c>
      <c r="G26" s="174"/>
    </row>
    <row r="27" spans="1:7" ht="12" customHeight="1" x14ac:dyDescent="0.25">
      <c r="A27" s="130"/>
      <c r="B27" s="45" t="s">
        <v>212</v>
      </c>
      <c r="C27" s="123">
        <v>0</v>
      </c>
      <c r="D27" s="123">
        <v>0</v>
      </c>
      <c r="E27" s="123">
        <f>C27+D27</f>
        <v>0</v>
      </c>
      <c r="F27" s="123">
        <v>471.15</v>
      </c>
    </row>
    <row r="28" spans="1:7" x14ac:dyDescent="0.25">
      <c r="A28" s="131" t="s">
        <v>15</v>
      </c>
      <c r="B28" s="132" t="s">
        <v>26</v>
      </c>
      <c r="C28" s="133">
        <f>SUM(C23:C27)</f>
        <v>745456636.44999993</v>
      </c>
      <c r="D28" s="133">
        <f>SUM(D23:D27)</f>
        <v>538042628.61000001</v>
      </c>
      <c r="E28" s="133">
        <f>SUM(E23:E27)</f>
        <v>746979795.73999989</v>
      </c>
      <c r="F28" s="133">
        <v>661407614.20000005</v>
      </c>
    </row>
    <row r="29" spans="1:7" x14ac:dyDescent="0.25">
      <c r="A29" s="125"/>
      <c r="B29" s="81" t="s">
        <v>213</v>
      </c>
      <c r="C29" s="124">
        <v>3658.74</v>
      </c>
      <c r="D29" s="124">
        <v>0</v>
      </c>
      <c r="E29" s="124">
        <f t="shared" ref="E29:E43" si="3">C29+D29</f>
        <v>3658.74</v>
      </c>
      <c r="F29" s="124">
        <v>50</v>
      </c>
    </row>
    <row r="30" spans="1:7" ht="12" customHeight="1" x14ac:dyDescent="0.25">
      <c r="A30" s="125"/>
      <c r="B30" s="81" t="s">
        <v>103</v>
      </c>
      <c r="C30" s="124">
        <v>0</v>
      </c>
      <c r="D30" s="124">
        <v>2703670.62</v>
      </c>
      <c r="E30" s="124">
        <f t="shared" si="3"/>
        <v>2703670.62</v>
      </c>
      <c r="F30" s="124">
        <v>2155578.09</v>
      </c>
    </row>
    <row r="31" spans="1:7" x14ac:dyDescent="0.25">
      <c r="A31" s="44"/>
      <c r="B31" s="81" t="s">
        <v>214</v>
      </c>
      <c r="C31" s="124">
        <v>0</v>
      </c>
      <c r="D31" s="124">
        <v>2689238.16</v>
      </c>
      <c r="E31" s="124">
        <f t="shared" si="3"/>
        <v>2689238.16</v>
      </c>
      <c r="F31" s="124">
        <v>3242307.81</v>
      </c>
    </row>
    <row r="32" spans="1:7" ht="12" customHeight="1" x14ac:dyDescent="0.25">
      <c r="A32" s="44"/>
      <c r="B32" s="81" t="s">
        <v>215</v>
      </c>
      <c r="C32" s="124">
        <v>1092932.1200000001</v>
      </c>
      <c r="D32" s="124">
        <v>217648.83</v>
      </c>
      <c r="E32" s="124">
        <f t="shared" si="3"/>
        <v>1310580.9500000002</v>
      </c>
      <c r="F32" s="124">
        <v>1178635.58</v>
      </c>
    </row>
    <row r="33" spans="1:8" ht="12" customHeight="1" x14ac:dyDescent="0.25">
      <c r="A33" s="134" t="s">
        <v>24</v>
      </c>
      <c r="B33" s="135" t="s">
        <v>216</v>
      </c>
      <c r="C33" s="136">
        <f>SUM(C29:C32)</f>
        <v>1096590.8600000001</v>
      </c>
      <c r="D33" s="136">
        <f>SUM(D29:D32)</f>
        <v>5610557.6100000003</v>
      </c>
      <c r="E33" s="136">
        <f t="shared" si="3"/>
        <v>6707148.4700000007</v>
      </c>
      <c r="F33" s="136">
        <v>6576571.4800000004</v>
      </c>
      <c r="H33" s="175"/>
    </row>
    <row r="34" spans="1:8" ht="12" customHeight="1" x14ac:dyDescent="0.25">
      <c r="A34" s="125"/>
      <c r="B34" s="45" t="s">
        <v>168</v>
      </c>
      <c r="C34" s="123">
        <v>0</v>
      </c>
      <c r="D34" s="123">
        <v>0</v>
      </c>
      <c r="E34" s="123">
        <f t="shared" si="3"/>
        <v>0</v>
      </c>
      <c r="F34" s="123">
        <v>20925283.77</v>
      </c>
    </row>
    <row r="35" spans="1:8" ht="12" customHeight="1" x14ac:dyDescent="0.25">
      <c r="A35" s="137"/>
      <c r="B35" s="73" t="s">
        <v>169</v>
      </c>
      <c r="C35" s="176">
        <v>111611.12</v>
      </c>
      <c r="D35" s="176">
        <v>0</v>
      </c>
      <c r="E35" s="176">
        <f t="shared" si="3"/>
        <v>111611.12</v>
      </c>
      <c r="F35" s="176">
        <v>112079.31</v>
      </c>
    </row>
    <row r="36" spans="1:8" ht="12" customHeight="1" x14ac:dyDescent="0.25">
      <c r="A36" s="137"/>
      <c r="B36" s="73" t="s">
        <v>233</v>
      </c>
      <c r="C36" s="123">
        <v>0</v>
      </c>
      <c r="D36" s="123">
        <f>110007.77+23356.55+95292.07</f>
        <v>228656.39</v>
      </c>
      <c r="E36" s="123">
        <f t="shared" si="3"/>
        <v>228656.39</v>
      </c>
      <c r="F36" s="123">
        <v>220238.68</v>
      </c>
    </row>
    <row r="37" spans="1:8" ht="12" customHeight="1" x14ac:dyDescent="0.25">
      <c r="A37" s="139" t="s">
        <v>25</v>
      </c>
      <c r="B37" s="135" t="s">
        <v>217</v>
      </c>
      <c r="C37" s="133">
        <f>SUM(C34:C36)</f>
        <v>111611.12</v>
      </c>
      <c r="D37" s="133">
        <f>SUM(D34:D36)</f>
        <v>228656.39</v>
      </c>
      <c r="E37" s="133">
        <f t="shared" si="3"/>
        <v>340267.51</v>
      </c>
      <c r="F37" s="133">
        <v>21257601.759999998</v>
      </c>
    </row>
    <row r="38" spans="1:8" x14ac:dyDescent="0.25">
      <c r="A38" s="120" t="s">
        <v>35</v>
      </c>
      <c r="B38" s="57" t="s">
        <v>243</v>
      </c>
      <c r="C38" s="140">
        <v>0</v>
      </c>
      <c r="D38" s="140">
        <v>38460.980000000003</v>
      </c>
      <c r="E38" s="140">
        <f t="shared" si="3"/>
        <v>38460.980000000003</v>
      </c>
      <c r="F38" s="140">
        <v>3278705.55</v>
      </c>
    </row>
    <row r="39" spans="1:8" x14ac:dyDescent="0.25">
      <c r="A39" s="130"/>
      <c r="B39" s="127" t="s">
        <v>175</v>
      </c>
      <c r="C39" s="123">
        <v>2298197.8199999998</v>
      </c>
      <c r="D39" s="123">
        <v>0</v>
      </c>
      <c r="E39" s="123">
        <f t="shared" si="3"/>
        <v>2298197.8199999998</v>
      </c>
      <c r="F39" s="123">
        <v>2163480.08</v>
      </c>
    </row>
    <row r="40" spans="1:8" x14ac:dyDescent="0.25">
      <c r="A40" s="130"/>
      <c r="B40" s="127" t="s">
        <v>176</v>
      </c>
      <c r="C40" s="123">
        <v>364484666.89999998</v>
      </c>
      <c r="D40" s="123">
        <v>0</v>
      </c>
      <c r="E40" s="123">
        <f t="shared" si="3"/>
        <v>364484666.89999998</v>
      </c>
      <c r="F40" s="123">
        <v>340884891.88</v>
      </c>
    </row>
    <row r="41" spans="1:8" ht="12" customHeight="1" x14ac:dyDescent="0.25">
      <c r="A41" s="117"/>
      <c r="B41" s="118" t="s">
        <v>177</v>
      </c>
      <c r="C41" s="123">
        <f>373047328.33+98816012.63</f>
        <v>471863340.95999998</v>
      </c>
      <c r="D41" s="123">
        <v>9297786.75</v>
      </c>
      <c r="E41" s="123">
        <f t="shared" si="3"/>
        <v>481161127.70999998</v>
      </c>
      <c r="F41" s="123">
        <v>552623668.48000002</v>
      </c>
    </row>
    <row r="42" spans="1:8" ht="12" customHeight="1" x14ac:dyDescent="0.25">
      <c r="A42" s="117"/>
      <c r="B42" s="118" t="s">
        <v>178</v>
      </c>
      <c r="C42" s="123">
        <v>0</v>
      </c>
      <c r="D42" s="123">
        <v>82635.23</v>
      </c>
      <c r="E42" s="123">
        <f t="shared" si="3"/>
        <v>82635.23</v>
      </c>
      <c r="F42" s="123">
        <v>72465.53</v>
      </c>
      <c r="H42" s="177"/>
    </row>
    <row r="43" spans="1:8" ht="12" customHeight="1" x14ac:dyDescent="0.25">
      <c r="A43" s="117"/>
      <c r="B43" s="118" t="s">
        <v>219</v>
      </c>
      <c r="C43" s="123">
        <v>0</v>
      </c>
      <c r="D43" s="123">
        <v>94557.03</v>
      </c>
      <c r="E43" s="123">
        <f t="shared" si="3"/>
        <v>94557.03</v>
      </c>
      <c r="F43" s="123">
        <v>18300.64</v>
      </c>
    </row>
    <row r="44" spans="1:8" ht="12" customHeight="1" x14ac:dyDescent="0.25">
      <c r="A44" s="139" t="s">
        <v>37</v>
      </c>
      <c r="B44" s="142" t="s">
        <v>48</v>
      </c>
      <c r="C44" s="133">
        <f>SUM(C39:C43)</f>
        <v>838646205.67999995</v>
      </c>
      <c r="D44" s="133">
        <f t="shared" ref="D44:E44" si="4">SUM(D39:D43)</f>
        <v>9474979.0099999998</v>
      </c>
      <c r="E44" s="133">
        <f t="shared" si="4"/>
        <v>848121184.68999994</v>
      </c>
      <c r="F44" s="133">
        <v>895762806.61000001</v>
      </c>
    </row>
    <row r="45" spans="1:8" ht="12" customHeight="1" x14ac:dyDescent="0.25">
      <c r="A45" s="143" t="s">
        <v>49</v>
      </c>
      <c r="B45" s="144" t="s">
        <v>50</v>
      </c>
      <c r="C45" s="93">
        <f>C44+C38+C37+C33+C28+C22</f>
        <v>1588975105.8599999</v>
      </c>
      <c r="D45" s="93">
        <f t="shared" ref="D45:E45" si="5">D44+D38+D37+D33+D28+D22</f>
        <v>553395282.60000002</v>
      </c>
      <c r="E45" s="93">
        <f t="shared" si="5"/>
        <v>1605850919.1399999</v>
      </c>
      <c r="F45" s="93">
        <v>1591578312.76</v>
      </c>
    </row>
    <row r="46" spans="1:8" ht="12" customHeight="1" x14ac:dyDescent="0.25">
      <c r="A46" s="117"/>
      <c r="B46" s="118" t="s">
        <v>220</v>
      </c>
      <c r="C46" s="119">
        <v>0</v>
      </c>
      <c r="D46" s="119">
        <v>21614956943.860001</v>
      </c>
      <c r="E46" s="119">
        <f t="shared" ref="E46:E53" si="6">C46+D46</f>
        <v>21614956943.860001</v>
      </c>
      <c r="F46" s="119">
        <v>19998499054.860001</v>
      </c>
    </row>
    <row r="47" spans="1:8" ht="12" customHeight="1" x14ac:dyDescent="0.25">
      <c r="A47" s="146"/>
      <c r="B47" s="118" t="s">
        <v>221</v>
      </c>
      <c r="C47" s="119">
        <v>0</v>
      </c>
      <c r="D47" s="119">
        <v>0</v>
      </c>
      <c r="E47" s="119">
        <f t="shared" si="6"/>
        <v>0</v>
      </c>
      <c r="F47" s="119">
        <v>0</v>
      </c>
    </row>
    <row r="48" spans="1:8" ht="12" customHeight="1" x14ac:dyDescent="0.25">
      <c r="A48" s="147"/>
      <c r="B48" s="148" t="s">
        <v>182</v>
      </c>
      <c r="C48" s="119">
        <v>96235169.180000007</v>
      </c>
      <c r="D48" s="119">
        <v>158544578.36000001</v>
      </c>
      <c r="E48" s="119">
        <f t="shared" si="6"/>
        <v>254779747.54000002</v>
      </c>
      <c r="F48" s="119">
        <v>349063334.31</v>
      </c>
    </row>
    <row r="49" spans="1:6" ht="12" customHeight="1" x14ac:dyDescent="0.25">
      <c r="A49" s="147"/>
      <c r="B49" s="148" t="s">
        <v>237</v>
      </c>
      <c r="C49" s="119">
        <v>184832276.16999999</v>
      </c>
      <c r="D49" s="119">
        <v>99878662.430000007</v>
      </c>
      <c r="E49" s="119">
        <f t="shared" si="6"/>
        <v>284710938.60000002</v>
      </c>
      <c r="F49" s="119">
        <v>110000000</v>
      </c>
    </row>
    <row r="50" spans="1:6" ht="12" customHeight="1" x14ac:dyDescent="0.25">
      <c r="A50" s="147"/>
      <c r="B50" s="148" t="s">
        <v>55</v>
      </c>
      <c r="C50" s="119">
        <v>0</v>
      </c>
      <c r="D50" s="119">
        <v>0</v>
      </c>
      <c r="E50" s="119">
        <f t="shared" si="6"/>
        <v>0</v>
      </c>
      <c r="F50" s="119">
        <v>0</v>
      </c>
    </row>
    <row r="51" spans="1:6" ht="12" customHeight="1" x14ac:dyDescent="0.25">
      <c r="A51" s="147"/>
      <c r="B51" s="148" t="s">
        <v>153</v>
      </c>
      <c r="C51" s="178">
        <v>0</v>
      </c>
      <c r="D51" s="178">
        <v>0</v>
      </c>
      <c r="E51" s="178">
        <f t="shared" si="6"/>
        <v>0</v>
      </c>
      <c r="F51" s="178">
        <v>0</v>
      </c>
    </row>
    <row r="52" spans="1:6" ht="12" customHeight="1" x14ac:dyDescent="0.25">
      <c r="A52" s="147"/>
      <c r="B52" s="148" t="s">
        <v>234</v>
      </c>
      <c r="C52" s="178">
        <v>0</v>
      </c>
      <c r="D52" s="178">
        <v>0</v>
      </c>
      <c r="E52" s="178">
        <f t="shared" si="6"/>
        <v>0</v>
      </c>
      <c r="F52" s="178">
        <v>0</v>
      </c>
    </row>
    <row r="53" spans="1:6" x14ac:dyDescent="0.25">
      <c r="A53" s="147"/>
      <c r="B53" s="148" t="s">
        <v>57</v>
      </c>
      <c r="C53" s="119">
        <v>0</v>
      </c>
      <c r="D53" s="119">
        <v>0</v>
      </c>
      <c r="E53" s="119">
        <f t="shared" si="6"/>
        <v>0</v>
      </c>
      <c r="F53" s="119">
        <v>0</v>
      </c>
    </row>
    <row r="54" spans="1:6" x14ac:dyDescent="0.25">
      <c r="A54" s="149" t="s">
        <v>58</v>
      </c>
      <c r="B54" s="75" t="s">
        <v>59</v>
      </c>
      <c r="C54" s="93">
        <f>SUM(C46:C53)</f>
        <v>281067445.35000002</v>
      </c>
      <c r="D54" s="93">
        <f t="shared" ref="D54:E54" si="7">SUM(D46:D53)</f>
        <v>21873380184.650002</v>
      </c>
      <c r="E54" s="93">
        <f t="shared" si="7"/>
        <v>22154447630</v>
      </c>
      <c r="F54" s="93">
        <v>20457562389.170002</v>
      </c>
    </row>
    <row r="55" spans="1:6" x14ac:dyDescent="0.25">
      <c r="A55" s="150"/>
      <c r="B55" s="75" t="s">
        <v>60</v>
      </c>
      <c r="C55" s="93">
        <f>C54+C45+C18</f>
        <v>1870042551.21</v>
      </c>
      <c r="D55" s="93">
        <f>D54+D45+D18</f>
        <v>22927868568.599998</v>
      </c>
      <c r="E55" s="93">
        <f t="shared" ref="E55" si="8">E54+E45+E18</f>
        <v>24261391650.489998</v>
      </c>
      <c r="F55" s="93">
        <v>22566898614.560001</v>
      </c>
    </row>
    <row r="57" spans="1:6" ht="20.149999999999999" customHeight="1" x14ac:dyDescent="0.25">
      <c r="A57" s="164"/>
      <c r="B57" s="165" t="s">
        <v>61</v>
      </c>
      <c r="C57" s="166" t="s">
        <v>134</v>
      </c>
      <c r="D57" s="166" t="s">
        <v>5</v>
      </c>
      <c r="E57" s="166">
        <v>2020</v>
      </c>
      <c r="F57" s="166">
        <v>2019</v>
      </c>
    </row>
    <row r="58" spans="1:6" x14ac:dyDescent="0.25">
      <c r="A58" s="80"/>
      <c r="B58" s="81" t="s">
        <v>187</v>
      </c>
      <c r="C58" s="123">
        <v>922255255.65999997</v>
      </c>
      <c r="D58" s="123">
        <v>0</v>
      </c>
      <c r="E58" s="123">
        <f>C58+D58</f>
        <v>922255255.65999997</v>
      </c>
      <c r="F58" s="123">
        <v>871886934.19000006</v>
      </c>
    </row>
    <row r="59" spans="1:6" x14ac:dyDescent="0.25">
      <c r="A59" s="80"/>
      <c r="B59" s="81" t="s">
        <v>63</v>
      </c>
      <c r="C59" s="151">
        <v>0</v>
      </c>
      <c r="D59" s="123">
        <v>0</v>
      </c>
      <c r="E59" s="123">
        <f t="shared" ref="E59:E87" si="9">C59+D59</f>
        <v>0</v>
      </c>
      <c r="F59" s="123">
        <v>0</v>
      </c>
    </row>
    <row r="60" spans="1:6" x14ac:dyDescent="0.25">
      <c r="A60" s="80"/>
      <c r="B60" s="81" t="s">
        <v>188</v>
      </c>
      <c r="C60" s="123">
        <v>0</v>
      </c>
      <c r="D60" s="123">
        <v>22919090330.639999</v>
      </c>
      <c r="E60" s="123">
        <f t="shared" si="9"/>
        <v>22919090330.639999</v>
      </c>
      <c r="F60" s="123">
        <v>21312537593.959999</v>
      </c>
    </row>
    <row r="61" spans="1:6" customFormat="1" ht="20.149999999999999" customHeight="1" x14ac:dyDescent="0.25">
      <c r="A61" s="152" t="s">
        <v>13</v>
      </c>
      <c r="B61" s="135" t="s">
        <v>65</v>
      </c>
      <c r="C61" s="133">
        <f>SUM(C58:C60)</f>
        <v>922255255.65999997</v>
      </c>
      <c r="D61" s="133">
        <f t="shared" ref="D61:E61" si="10">SUM(D58:D60)</f>
        <v>22919090330.639999</v>
      </c>
      <c r="E61" s="133">
        <f t="shared" si="10"/>
        <v>23841345586.299999</v>
      </c>
      <c r="F61" s="133">
        <v>22184424528.149998</v>
      </c>
    </row>
    <row r="62" spans="1:6" customFormat="1" ht="20.149999999999999" customHeight="1" x14ac:dyDescent="0.25">
      <c r="A62" s="152" t="s">
        <v>15</v>
      </c>
      <c r="B62" s="135" t="s">
        <v>66</v>
      </c>
      <c r="C62" s="133">
        <v>0</v>
      </c>
      <c r="D62" s="133">
        <v>1299978.95</v>
      </c>
      <c r="E62" s="133">
        <f t="shared" si="9"/>
        <v>1299978.95</v>
      </c>
      <c r="F62" s="133">
        <v>1266844.83</v>
      </c>
    </row>
    <row r="63" spans="1:6" customFormat="1" ht="20.149999999999999" customHeight="1" x14ac:dyDescent="0.25">
      <c r="A63" s="87" t="s">
        <v>17</v>
      </c>
      <c r="B63" s="88" t="s">
        <v>68</v>
      </c>
      <c r="C63" s="145">
        <f>C61+C62</f>
        <v>922255255.65999997</v>
      </c>
      <c r="D63" s="145">
        <f t="shared" ref="D63:E63" si="11">D61+D62</f>
        <v>22920390309.59</v>
      </c>
      <c r="E63" s="145">
        <f t="shared" si="11"/>
        <v>23842645565.25</v>
      </c>
      <c r="F63" s="145">
        <v>22185691372.98</v>
      </c>
    </row>
    <row r="64" spans="1:6" x14ac:dyDescent="0.25">
      <c r="A64" s="80"/>
      <c r="B64" s="81" t="s">
        <v>190</v>
      </c>
      <c r="C64" s="123">
        <v>1283193.4099999999</v>
      </c>
      <c r="D64" s="123">
        <v>0</v>
      </c>
      <c r="E64" s="123">
        <f t="shared" si="9"/>
        <v>1283193.4099999999</v>
      </c>
      <c r="F64" s="123">
        <v>1332388.8999999999</v>
      </c>
    </row>
    <row r="65" spans="1:6" x14ac:dyDescent="0.25">
      <c r="A65" s="80"/>
      <c r="B65" s="81" t="s">
        <v>222</v>
      </c>
      <c r="C65" s="154">
        <v>0</v>
      </c>
      <c r="D65" s="154">
        <v>0</v>
      </c>
      <c r="E65" s="154">
        <f t="shared" si="9"/>
        <v>0</v>
      </c>
      <c r="F65" s="154">
        <v>0</v>
      </c>
    </row>
    <row r="66" spans="1:6" x14ac:dyDescent="0.25">
      <c r="A66" s="80"/>
      <c r="B66" s="81" t="s">
        <v>223</v>
      </c>
      <c r="C66" s="119">
        <v>0</v>
      </c>
      <c r="D66" s="119">
        <v>0</v>
      </c>
      <c r="E66" s="119">
        <f t="shared" si="9"/>
        <v>0</v>
      </c>
      <c r="F66" s="119">
        <v>0</v>
      </c>
    </row>
    <row r="67" spans="1:6" customFormat="1" ht="20.149999999999999" customHeight="1" x14ac:dyDescent="0.25">
      <c r="A67" s="152" t="s">
        <v>13</v>
      </c>
      <c r="B67" s="135" t="s">
        <v>224</v>
      </c>
      <c r="C67" s="133">
        <f>SUM(C64:C66)</f>
        <v>1283193.4099999999</v>
      </c>
      <c r="D67" s="133">
        <f t="shared" ref="D67:E67" si="12">SUM(D64:D66)</f>
        <v>0</v>
      </c>
      <c r="E67" s="133">
        <f t="shared" si="12"/>
        <v>1283193.4099999999</v>
      </c>
      <c r="F67" s="133">
        <v>1332388.8999999999</v>
      </c>
    </row>
    <row r="68" spans="1:6" x14ac:dyDescent="0.25">
      <c r="A68" s="80"/>
      <c r="B68" s="81" t="s">
        <v>19</v>
      </c>
      <c r="C68" s="123">
        <v>16924349.649999999</v>
      </c>
      <c r="D68" s="123">
        <v>20420.89</v>
      </c>
      <c r="E68" s="123">
        <f t="shared" si="9"/>
        <v>16944770.539999999</v>
      </c>
      <c r="F68" s="123">
        <v>15361624.77</v>
      </c>
    </row>
    <row r="69" spans="1:6" x14ac:dyDescent="0.25">
      <c r="A69" s="80"/>
      <c r="B69" s="81" t="s">
        <v>225</v>
      </c>
      <c r="C69" s="155">
        <v>1698.3</v>
      </c>
      <c r="D69" s="155">
        <v>0</v>
      </c>
      <c r="E69" s="155">
        <f t="shared" si="9"/>
        <v>1698.3</v>
      </c>
      <c r="F69" s="155">
        <v>3006.7</v>
      </c>
    </row>
    <row r="70" spans="1:6" x14ac:dyDescent="0.25">
      <c r="A70" s="80"/>
      <c r="B70" s="81" t="s">
        <v>223</v>
      </c>
      <c r="C70" s="119">
        <v>31794.18</v>
      </c>
      <c r="D70" s="119">
        <v>2991.58</v>
      </c>
      <c r="E70" s="119">
        <f t="shared" si="9"/>
        <v>34785.760000000002</v>
      </c>
      <c r="F70" s="119">
        <v>0</v>
      </c>
    </row>
    <row r="71" spans="1:6" x14ac:dyDescent="0.25">
      <c r="A71" s="80"/>
      <c r="B71" s="81" t="s">
        <v>226</v>
      </c>
      <c r="C71" s="123">
        <v>373047328.32999998</v>
      </c>
      <c r="D71" s="123">
        <v>0</v>
      </c>
      <c r="E71" s="123">
        <f t="shared" si="9"/>
        <v>373047328.32999998</v>
      </c>
      <c r="F71" s="123">
        <v>352278953.85000002</v>
      </c>
    </row>
    <row r="72" spans="1:6" x14ac:dyDescent="0.25">
      <c r="A72" s="80"/>
      <c r="B72" s="81" t="s">
        <v>70</v>
      </c>
      <c r="C72" s="155">
        <v>536519469.31999999</v>
      </c>
      <c r="D72" s="155">
        <v>0</v>
      </c>
      <c r="E72" s="156" t="s">
        <v>27</v>
      </c>
      <c r="F72" s="156" t="s">
        <v>27</v>
      </c>
    </row>
    <row r="73" spans="1:6" customFormat="1" ht="20.149999999999999" customHeight="1" x14ac:dyDescent="0.25">
      <c r="A73" s="152" t="s">
        <v>15</v>
      </c>
      <c r="B73" s="135" t="s">
        <v>74</v>
      </c>
      <c r="C73" s="133">
        <f>SUM(C68:C72)</f>
        <v>926524639.77999997</v>
      </c>
      <c r="D73" s="133">
        <f t="shared" ref="D73:E73" si="13">SUM(D68:D72)</f>
        <v>23412.47</v>
      </c>
      <c r="E73" s="133">
        <f t="shared" si="13"/>
        <v>390028582.93000001</v>
      </c>
      <c r="F73" s="133">
        <v>367643585.32000005</v>
      </c>
    </row>
    <row r="74" spans="1:6" x14ac:dyDescent="0.25">
      <c r="A74" s="44"/>
      <c r="B74" s="157" t="s">
        <v>227</v>
      </c>
      <c r="C74" s="123">
        <v>0</v>
      </c>
      <c r="D74" s="123">
        <v>56202.85</v>
      </c>
      <c r="E74" s="123">
        <f t="shared" si="9"/>
        <v>56202.85</v>
      </c>
      <c r="F74" s="123">
        <v>54860.49</v>
      </c>
    </row>
    <row r="75" spans="1:6" x14ac:dyDescent="0.25">
      <c r="A75" s="44"/>
      <c r="B75" s="148" t="s">
        <v>241</v>
      </c>
      <c r="C75" s="123">
        <v>8100995.0199999996</v>
      </c>
      <c r="D75" s="123">
        <v>0</v>
      </c>
      <c r="E75" s="123">
        <f t="shared" si="9"/>
        <v>8100995.0199999996</v>
      </c>
      <c r="F75" s="123">
        <v>5014294.13</v>
      </c>
    </row>
    <row r="76" spans="1:6" x14ac:dyDescent="0.25">
      <c r="A76" s="158"/>
      <c r="B76" s="148" t="s">
        <v>228</v>
      </c>
      <c r="C76" s="155">
        <v>11511781.48</v>
      </c>
      <c r="D76" s="155">
        <v>0</v>
      </c>
      <c r="E76" s="155">
        <f t="shared" si="9"/>
        <v>11511781.48</v>
      </c>
      <c r="F76" s="155">
        <v>0</v>
      </c>
    </row>
    <row r="77" spans="1:6" customFormat="1" ht="20.149999999999999" customHeight="1" x14ac:dyDescent="0.25">
      <c r="A77" s="152" t="s">
        <v>24</v>
      </c>
      <c r="B77" s="135" t="s">
        <v>36</v>
      </c>
      <c r="C77" s="133">
        <f>C74+C76+C75</f>
        <v>19612776.5</v>
      </c>
      <c r="D77" s="133">
        <f t="shared" ref="D77:E77" si="14">D74+D76+D75</f>
        <v>56202.85</v>
      </c>
      <c r="E77" s="133">
        <f t="shared" si="14"/>
        <v>19668979.350000001</v>
      </c>
      <c r="F77" s="133">
        <v>5069154.62</v>
      </c>
    </row>
    <row r="78" spans="1:6" x14ac:dyDescent="0.25">
      <c r="A78" s="44"/>
      <c r="B78" s="157" t="s">
        <v>90</v>
      </c>
      <c r="C78" s="123">
        <v>0</v>
      </c>
      <c r="D78" s="123">
        <v>1190900.5900000001</v>
      </c>
      <c r="E78" s="123">
        <f t="shared" si="9"/>
        <v>1190900.5900000001</v>
      </c>
      <c r="F78" s="123">
        <v>494108.22</v>
      </c>
    </row>
    <row r="79" spans="1:6" x14ac:dyDescent="0.25">
      <c r="A79" s="158"/>
      <c r="B79" s="159" t="s">
        <v>229</v>
      </c>
      <c r="C79" s="123">
        <v>910.15</v>
      </c>
      <c r="D79" s="123">
        <v>111009.15</v>
      </c>
      <c r="E79" s="123">
        <f t="shared" si="9"/>
        <v>111919.29999999999</v>
      </c>
      <c r="F79" s="123">
        <v>80668.27</v>
      </c>
    </row>
    <row r="80" spans="1:6" customFormat="1" ht="20.149999999999999" customHeight="1" x14ac:dyDescent="0.25">
      <c r="A80" s="152" t="s">
        <v>25</v>
      </c>
      <c r="B80" s="135" t="s">
        <v>230</v>
      </c>
      <c r="C80" s="133">
        <f>SUM(C78:C79)</f>
        <v>910.15</v>
      </c>
      <c r="D80" s="133">
        <f t="shared" ref="D80:E80" si="15">SUM(D78:D79)</f>
        <v>1301909.74</v>
      </c>
      <c r="E80" s="133">
        <f t="shared" si="15"/>
        <v>1302819.8900000001</v>
      </c>
      <c r="F80" s="133">
        <v>574776.49</v>
      </c>
    </row>
    <row r="81" spans="1:6" x14ac:dyDescent="0.25">
      <c r="A81" s="158"/>
      <c r="B81" s="81" t="s">
        <v>231</v>
      </c>
      <c r="C81" s="123">
        <v>120153.54</v>
      </c>
      <c r="D81" s="123">
        <v>6068152.71</v>
      </c>
      <c r="E81" s="123">
        <f t="shared" si="9"/>
        <v>6188306.25</v>
      </c>
      <c r="F81" s="123">
        <v>3015036.9299999997</v>
      </c>
    </row>
    <row r="82" spans="1:6" x14ac:dyDescent="0.25">
      <c r="A82" s="80"/>
      <c r="B82" s="81" t="s">
        <v>200</v>
      </c>
      <c r="C82" s="123">
        <v>720</v>
      </c>
      <c r="D82" s="123">
        <v>28533.24</v>
      </c>
      <c r="E82" s="123">
        <f t="shared" si="9"/>
        <v>29253.24</v>
      </c>
      <c r="F82" s="123">
        <v>238235.07</v>
      </c>
    </row>
    <row r="83" spans="1:6" x14ac:dyDescent="0.25">
      <c r="A83" s="80"/>
      <c r="B83" s="81" t="s">
        <v>202</v>
      </c>
      <c r="C83" s="123">
        <v>244902.17</v>
      </c>
      <c r="D83" s="123">
        <v>0</v>
      </c>
      <c r="E83" s="123">
        <f t="shared" si="9"/>
        <v>244902.17</v>
      </c>
      <c r="F83" s="123">
        <v>100674.08</v>
      </c>
    </row>
    <row r="84" spans="1:6" x14ac:dyDescent="0.25">
      <c r="A84" s="80"/>
      <c r="B84" s="81" t="s">
        <v>219</v>
      </c>
      <c r="C84" s="123">
        <v>0</v>
      </c>
      <c r="D84" s="123">
        <v>48</v>
      </c>
      <c r="E84" s="123">
        <f t="shared" si="9"/>
        <v>48</v>
      </c>
      <c r="F84" s="123">
        <v>3233390.17</v>
      </c>
    </row>
    <row r="85" spans="1:6" customFormat="1" ht="20.149999999999999" customHeight="1" x14ac:dyDescent="0.25">
      <c r="A85" s="152" t="s">
        <v>35</v>
      </c>
      <c r="B85" s="135" t="s">
        <v>48</v>
      </c>
      <c r="C85" s="133">
        <f>SUM(C81:C84)</f>
        <v>365775.71</v>
      </c>
      <c r="D85" s="133">
        <f t="shared" ref="D85:E85" si="16">SUM(D81:D84)</f>
        <v>6096733.9500000002</v>
      </c>
      <c r="E85" s="133">
        <f t="shared" si="16"/>
        <v>6462509.6600000001</v>
      </c>
      <c r="F85" s="133">
        <v>6587336.25</v>
      </c>
    </row>
    <row r="86" spans="1:6" customFormat="1" ht="20.149999999999999" customHeight="1" x14ac:dyDescent="0.25">
      <c r="A86" s="87" t="s">
        <v>49</v>
      </c>
      <c r="B86" s="88" t="s">
        <v>50</v>
      </c>
      <c r="C86" s="145">
        <f>C85+C80+C77+C73+C67</f>
        <v>947787295.54999995</v>
      </c>
      <c r="D86" s="145">
        <f t="shared" ref="D86:E86" si="17">D85+D80+D77+D73+D67</f>
        <v>7478259.0099999998</v>
      </c>
      <c r="E86" s="145">
        <f t="shared" si="17"/>
        <v>418746085.24000001</v>
      </c>
      <c r="F86" s="145">
        <v>381207241.58000004</v>
      </c>
    </row>
    <row r="87" spans="1:6" x14ac:dyDescent="0.25">
      <c r="A87" s="80"/>
      <c r="B87" s="81" t="s">
        <v>83</v>
      </c>
      <c r="C87" s="119">
        <v>0</v>
      </c>
      <c r="D87" s="119">
        <v>0</v>
      </c>
      <c r="E87" s="119">
        <f t="shared" si="9"/>
        <v>0</v>
      </c>
      <c r="F87" s="119">
        <v>0</v>
      </c>
    </row>
    <row r="88" spans="1:6" customFormat="1" ht="20.149999999999999" customHeight="1" x14ac:dyDescent="0.25">
      <c r="A88" s="87" t="s">
        <v>58</v>
      </c>
      <c r="B88" s="88" t="s">
        <v>59</v>
      </c>
      <c r="C88" s="145">
        <f>C87</f>
        <v>0</v>
      </c>
      <c r="D88" s="145">
        <f t="shared" ref="D88:E88" si="18">D87</f>
        <v>0</v>
      </c>
      <c r="E88" s="145">
        <f t="shared" si="18"/>
        <v>0</v>
      </c>
      <c r="F88" s="145">
        <v>0</v>
      </c>
    </row>
    <row r="89" spans="1:6" customFormat="1" ht="30" customHeight="1" x14ac:dyDescent="0.25">
      <c r="A89" s="87"/>
      <c r="B89" s="88" t="s">
        <v>84</v>
      </c>
      <c r="C89" s="145">
        <f>C88+C86+C63</f>
        <v>1870042551.21</v>
      </c>
      <c r="D89" s="145">
        <f t="shared" ref="D89:E89" si="19">D88+D86+D63</f>
        <v>22927868568.599998</v>
      </c>
      <c r="E89" s="145">
        <f t="shared" si="19"/>
        <v>24261391650.490002</v>
      </c>
      <c r="F89" s="145">
        <v>22566898614.560001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H89"/>
  <sheetViews>
    <sheetView showGridLines="0" workbookViewId="0">
      <selection activeCell="C3" sqref="C3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7" width="11.453125" style="1"/>
    <col min="8" max="8" width="14.81640625" style="1" bestFit="1" customWidth="1"/>
    <col min="9" max="16384" width="11.453125" style="1"/>
  </cols>
  <sheetData>
    <row r="1" spans="1:6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6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6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6" s="24" customFormat="1" ht="11.15" customHeight="1" x14ac:dyDescent="0.25">
      <c r="A4" s="25" t="s">
        <v>242</v>
      </c>
      <c r="B4" s="23"/>
      <c r="C4" s="23"/>
      <c r="D4" s="23"/>
      <c r="E4" s="23"/>
      <c r="F4" s="23"/>
    </row>
    <row r="5" spans="1:6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6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6" s="24" customFormat="1" ht="11.15" customHeight="1" x14ac:dyDescent="0.25">
      <c r="A7" s="27"/>
      <c r="B7" s="23"/>
      <c r="C7" s="23"/>
      <c r="D7" s="23"/>
      <c r="E7" s="23"/>
      <c r="F7" s="23"/>
    </row>
    <row r="8" spans="1:6" ht="20.149999999999999" customHeight="1" x14ac:dyDescent="0.25">
      <c r="A8" s="164"/>
      <c r="B8" s="165" t="s">
        <v>0</v>
      </c>
      <c r="C8" s="166" t="s">
        <v>134</v>
      </c>
      <c r="D8" s="166" t="s">
        <v>5</v>
      </c>
      <c r="E8" s="166">
        <v>2019</v>
      </c>
      <c r="F8" s="166">
        <v>2018</v>
      </c>
    </row>
    <row r="9" spans="1:6" x14ac:dyDescent="0.25">
      <c r="A9" s="117"/>
      <c r="B9" s="45" t="s">
        <v>156</v>
      </c>
      <c r="C9" s="90">
        <v>0</v>
      </c>
      <c r="D9" s="90">
        <v>152750575.77000001</v>
      </c>
      <c r="E9" s="90">
        <f t="shared" ref="E9:E15" si="0">C9+D9</f>
        <v>152750575.77000001</v>
      </c>
      <c r="F9" s="90">
        <v>152750757.77000001</v>
      </c>
    </row>
    <row r="10" spans="1:6" x14ac:dyDescent="0.25">
      <c r="A10" s="117"/>
      <c r="B10" s="45" t="s">
        <v>240</v>
      </c>
      <c r="C10" s="90">
        <v>0</v>
      </c>
      <c r="D10" s="90">
        <v>279363.55</v>
      </c>
      <c r="E10" s="90">
        <f>D10</f>
        <v>279363.55</v>
      </c>
      <c r="F10" s="90">
        <v>187051.71</v>
      </c>
    </row>
    <row r="11" spans="1:6" x14ac:dyDescent="0.25">
      <c r="A11" s="117"/>
      <c r="B11" s="45" t="s">
        <v>157</v>
      </c>
      <c r="C11" s="90">
        <v>0</v>
      </c>
      <c r="D11" s="90">
        <v>427431119.99000001</v>
      </c>
      <c r="E11" s="90">
        <f t="shared" si="0"/>
        <v>427431119.99000001</v>
      </c>
      <c r="F11" s="90">
        <v>414102336.13999999</v>
      </c>
    </row>
    <row r="12" spans="1:6" x14ac:dyDescent="0.25">
      <c r="A12" s="117"/>
      <c r="B12" s="118" t="s">
        <v>158</v>
      </c>
      <c r="C12" s="119">
        <v>0</v>
      </c>
      <c r="D12" s="119">
        <f>2369.25+494873.74+154360.21</f>
        <v>651603.19999999995</v>
      </c>
      <c r="E12" s="119">
        <f t="shared" si="0"/>
        <v>651603.19999999995</v>
      </c>
      <c r="F12" s="119">
        <v>649233.94999999995</v>
      </c>
    </row>
    <row r="13" spans="1:6" x14ac:dyDescent="0.25">
      <c r="A13" s="117"/>
      <c r="B13" s="45" t="s">
        <v>10</v>
      </c>
      <c r="C13" s="90">
        <v>0</v>
      </c>
      <c r="D13" s="90">
        <v>0</v>
      </c>
      <c r="E13" s="90">
        <f t="shared" si="0"/>
        <v>0</v>
      </c>
      <c r="F13" s="90">
        <v>0</v>
      </c>
    </row>
    <row r="14" spans="1:6" x14ac:dyDescent="0.25">
      <c r="A14" s="117"/>
      <c r="B14" s="45" t="s">
        <v>159</v>
      </c>
      <c r="C14" s="90">
        <v>0</v>
      </c>
      <c r="D14" s="90">
        <v>-177674878.83000001</v>
      </c>
      <c r="E14" s="90">
        <f t="shared" si="0"/>
        <v>-177674878.83000001</v>
      </c>
      <c r="F14" s="90">
        <v>-157851818.03999999</v>
      </c>
    </row>
    <row r="15" spans="1:6" x14ac:dyDescent="0.25">
      <c r="A15" s="117"/>
      <c r="B15" s="118" t="s">
        <v>160</v>
      </c>
      <c r="C15" s="119">
        <v>0</v>
      </c>
      <c r="D15" s="119">
        <f>-494873.74-154360.21</f>
        <v>-649233.94999999995</v>
      </c>
      <c r="E15" s="119">
        <f t="shared" si="0"/>
        <v>-649233.94999999995</v>
      </c>
      <c r="F15" s="119">
        <v>-649233.94999999995</v>
      </c>
    </row>
    <row r="16" spans="1:6" ht="20.149999999999999" customHeight="1" x14ac:dyDescent="0.25">
      <c r="A16" s="120" t="s">
        <v>13</v>
      </c>
      <c r="B16" s="57" t="s">
        <v>14</v>
      </c>
      <c r="C16" s="92">
        <v>0</v>
      </c>
      <c r="D16" s="92">
        <f>SUM(D9:D15)</f>
        <v>402788549.73000008</v>
      </c>
      <c r="E16" s="92">
        <f>SUM(E9:E15)</f>
        <v>402788549.73000008</v>
      </c>
      <c r="F16" s="92">
        <v>409188327.5800001</v>
      </c>
    </row>
    <row r="17" spans="1:7" ht="20.149999999999999" customHeight="1" x14ac:dyDescent="0.25">
      <c r="A17" s="120" t="s">
        <v>15</v>
      </c>
      <c r="B17" s="57" t="s">
        <v>16</v>
      </c>
      <c r="C17" s="92">
        <v>0</v>
      </c>
      <c r="D17" s="92">
        <v>114969362.90000001</v>
      </c>
      <c r="E17" s="92">
        <f>C17+D17</f>
        <v>114969362.90000001</v>
      </c>
      <c r="F17" s="92">
        <v>142657067.97</v>
      </c>
    </row>
    <row r="18" spans="1:7" ht="20.149999999999999" customHeight="1" x14ac:dyDescent="0.25">
      <c r="A18" s="121" t="s">
        <v>17</v>
      </c>
      <c r="B18" s="75" t="s">
        <v>18</v>
      </c>
      <c r="C18" s="93">
        <f>SUM(C16:C17)</f>
        <v>0</v>
      </c>
      <c r="D18" s="93">
        <f>SUM(D16:D17)</f>
        <v>517757912.63000011</v>
      </c>
      <c r="E18" s="93">
        <f t="shared" ref="E18" si="1">SUM(E16:E17)</f>
        <v>517757912.63000011</v>
      </c>
      <c r="F18" s="93">
        <v>551845395.55000007</v>
      </c>
    </row>
    <row r="19" spans="1:7" ht="12" customHeight="1" x14ac:dyDescent="0.25">
      <c r="A19" s="117"/>
      <c r="B19" s="45" t="s">
        <v>161</v>
      </c>
      <c r="C19" s="90">
        <v>0</v>
      </c>
      <c r="D19" s="90">
        <v>0</v>
      </c>
      <c r="E19" s="90">
        <f t="shared" ref="E19:E25" si="2">C19+D19</f>
        <v>0</v>
      </c>
      <c r="F19" s="90">
        <v>0</v>
      </c>
    </row>
    <row r="20" spans="1:7" ht="12" customHeight="1" x14ac:dyDescent="0.25">
      <c r="A20" s="117"/>
      <c r="B20" s="45" t="s">
        <v>162</v>
      </c>
      <c r="C20" s="122">
        <v>2374398.21</v>
      </c>
      <c r="D20" s="122">
        <v>0</v>
      </c>
      <c r="E20" s="122">
        <f t="shared" si="2"/>
        <v>2374398.21</v>
      </c>
      <c r="F20" s="122">
        <v>2621338.94</v>
      </c>
    </row>
    <row r="21" spans="1:7" ht="12" customHeight="1" x14ac:dyDescent="0.25">
      <c r="A21" s="117"/>
      <c r="B21" s="45" t="s">
        <v>70</v>
      </c>
      <c r="C21" s="122">
        <v>920614.95</v>
      </c>
      <c r="D21" s="122">
        <v>0</v>
      </c>
      <c r="E21" s="122">
        <f t="shared" si="2"/>
        <v>920614.95</v>
      </c>
      <c r="F21" s="122">
        <v>763060.04</v>
      </c>
    </row>
    <row r="22" spans="1:7" ht="13.5" customHeight="1" x14ac:dyDescent="0.25">
      <c r="A22" s="117" t="s">
        <v>13</v>
      </c>
      <c r="B22" s="45" t="s">
        <v>207</v>
      </c>
      <c r="C22" s="122">
        <f>C19+C20+C21</f>
        <v>3295013.16</v>
      </c>
      <c r="D22" s="122">
        <f>D19+D20+D21</f>
        <v>0</v>
      </c>
      <c r="E22" s="122">
        <f t="shared" si="2"/>
        <v>3295013.16</v>
      </c>
      <c r="F22" s="122">
        <v>3384398.98</v>
      </c>
    </row>
    <row r="23" spans="1:7" ht="12" customHeight="1" x14ac:dyDescent="0.25">
      <c r="A23" s="125"/>
      <c r="B23" s="43" t="s">
        <v>164</v>
      </c>
      <c r="C23" s="123">
        <v>13124.1</v>
      </c>
      <c r="D23" s="123">
        <v>1430087.29</v>
      </c>
      <c r="E23" s="123">
        <f t="shared" si="2"/>
        <v>1443211.3900000001</v>
      </c>
      <c r="F23" s="123">
        <v>1425003.1400000001</v>
      </c>
    </row>
    <row r="24" spans="1:7" ht="12" customHeight="1" x14ac:dyDescent="0.25">
      <c r="A24" s="125"/>
      <c r="B24" s="43" t="s">
        <v>208</v>
      </c>
      <c r="C24" s="123">
        <v>1396100.68</v>
      </c>
      <c r="D24" s="123">
        <v>0</v>
      </c>
      <c r="E24" s="123">
        <f t="shared" si="2"/>
        <v>1396100.68</v>
      </c>
      <c r="F24" s="123">
        <v>1087329.69</v>
      </c>
    </row>
    <row r="25" spans="1:7" ht="12" customHeight="1" x14ac:dyDescent="0.25">
      <c r="B25" s="81" t="s">
        <v>209</v>
      </c>
      <c r="C25" s="124">
        <v>658567830.98000002</v>
      </c>
      <c r="D25" s="124">
        <v>0</v>
      </c>
      <c r="E25" s="124">
        <f t="shared" si="2"/>
        <v>658567830.98000002</v>
      </c>
      <c r="F25" s="124">
        <v>648139275.42999995</v>
      </c>
    </row>
    <row r="26" spans="1:7" ht="12" customHeight="1" x14ac:dyDescent="0.25">
      <c r="A26" s="125"/>
      <c r="B26" s="127" t="s">
        <v>210</v>
      </c>
      <c r="C26" s="123">
        <v>0</v>
      </c>
      <c r="D26" s="123">
        <v>578790954.38</v>
      </c>
      <c r="E26" s="128" t="s">
        <v>27</v>
      </c>
      <c r="F26" s="128" t="s">
        <v>27</v>
      </c>
      <c r="G26" s="174"/>
    </row>
    <row r="27" spans="1:7" ht="12" customHeight="1" x14ac:dyDescent="0.25">
      <c r="A27" s="130"/>
      <c r="B27" s="45" t="s">
        <v>212</v>
      </c>
      <c r="C27" s="123">
        <v>428.84</v>
      </c>
      <c r="D27" s="123">
        <v>42.31</v>
      </c>
      <c r="E27" s="123">
        <f>C27+D27</f>
        <v>471.15</v>
      </c>
      <c r="F27" s="123">
        <v>4057.4100000000003</v>
      </c>
    </row>
    <row r="28" spans="1:7" x14ac:dyDescent="0.25">
      <c r="A28" s="131" t="s">
        <v>15</v>
      </c>
      <c r="B28" s="132" t="s">
        <v>26</v>
      </c>
      <c r="C28" s="133">
        <f>SUM(C23:C27)</f>
        <v>659977484.60000002</v>
      </c>
      <c r="D28" s="133">
        <f>SUM(D23:D27)</f>
        <v>580221083.9799999</v>
      </c>
      <c r="E28" s="133">
        <f>SUM(E23:E27)</f>
        <v>661407614.20000005</v>
      </c>
      <c r="F28" s="133">
        <v>650655665.66999996</v>
      </c>
    </row>
    <row r="29" spans="1:7" x14ac:dyDescent="0.25">
      <c r="A29" s="125"/>
      <c r="B29" s="81" t="s">
        <v>213</v>
      </c>
      <c r="C29" s="124">
        <v>50</v>
      </c>
      <c r="D29" s="124">
        <v>0</v>
      </c>
      <c r="E29" s="124">
        <f t="shared" ref="E29:E43" si="3">C29+D29</f>
        <v>50</v>
      </c>
      <c r="F29" s="124">
        <v>0</v>
      </c>
    </row>
    <row r="30" spans="1:7" ht="12" customHeight="1" x14ac:dyDescent="0.25">
      <c r="A30" s="125"/>
      <c r="B30" s="81" t="s">
        <v>103</v>
      </c>
      <c r="C30" s="124">
        <v>0</v>
      </c>
      <c r="D30" s="124">
        <v>2155578.09</v>
      </c>
      <c r="E30" s="124">
        <f t="shared" si="3"/>
        <v>2155578.09</v>
      </c>
      <c r="F30" s="124">
        <v>961652.19</v>
      </c>
    </row>
    <row r="31" spans="1:7" x14ac:dyDescent="0.25">
      <c r="A31" s="44"/>
      <c r="B31" s="81" t="s">
        <v>214</v>
      </c>
      <c r="C31" s="124">
        <v>0</v>
      </c>
      <c r="D31" s="124">
        <v>3242307.81</v>
      </c>
      <c r="E31" s="124">
        <f t="shared" si="3"/>
        <v>3242307.81</v>
      </c>
      <c r="F31" s="124">
        <v>4189323.7</v>
      </c>
    </row>
    <row r="32" spans="1:7" ht="12" customHeight="1" x14ac:dyDescent="0.25">
      <c r="A32" s="44"/>
      <c r="B32" s="81" t="s">
        <v>215</v>
      </c>
      <c r="C32" s="124">
        <v>1006154.92</v>
      </c>
      <c r="D32" s="124">
        <v>172480.66</v>
      </c>
      <c r="E32" s="124">
        <f t="shared" si="3"/>
        <v>1178635.58</v>
      </c>
      <c r="F32" s="124">
        <v>1442974.78</v>
      </c>
    </row>
    <row r="33" spans="1:8" ht="12" customHeight="1" x14ac:dyDescent="0.25">
      <c r="A33" s="134" t="s">
        <v>24</v>
      </c>
      <c r="B33" s="135" t="s">
        <v>216</v>
      </c>
      <c r="C33" s="136">
        <f>SUM(C29:C32)</f>
        <v>1006204.92</v>
      </c>
      <c r="D33" s="136">
        <f>SUM(D29:D32)</f>
        <v>5570366.5600000005</v>
      </c>
      <c r="E33" s="136">
        <f t="shared" si="3"/>
        <v>6576571.4800000004</v>
      </c>
      <c r="F33" s="136">
        <v>6593950.6699999999</v>
      </c>
      <c r="H33" s="175"/>
    </row>
    <row r="34" spans="1:8" ht="12" customHeight="1" x14ac:dyDescent="0.25">
      <c r="A34" s="125"/>
      <c r="B34" s="45" t="s">
        <v>168</v>
      </c>
      <c r="C34" s="123">
        <v>20925283.77</v>
      </c>
      <c r="D34" s="123">
        <v>0</v>
      </c>
      <c r="E34" s="123">
        <f t="shared" si="3"/>
        <v>20925283.77</v>
      </c>
      <c r="F34" s="123">
        <v>19343178.329999998</v>
      </c>
    </row>
    <row r="35" spans="1:8" ht="12" customHeight="1" x14ac:dyDescent="0.25">
      <c r="A35" s="137"/>
      <c r="B35" s="73" t="s">
        <v>169</v>
      </c>
      <c r="C35" s="176">
        <v>112079.31</v>
      </c>
      <c r="D35" s="176">
        <v>0</v>
      </c>
      <c r="E35" s="176">
        <f t="shared" si="3"/>
        <v>112079.31</v>
      </c>
      <c r="F35" s="176">
        <v>121612.19</v>
      </c>
    </row>
    <row r="36" spans="1:8" ht="12" customHeight="1" x14ac:dyDescent="0.25">
      <c r="A36" s="137"/>
      <c r="B36" s="73" t="s">
        <v>233</v>
      </c>
      <c r="C36" s="123">
        <v>0</v>
      </c>
      <c r="D36" s="123">
        <v>220238.68</v>
      </c>
      <c r="E36" s="123">
        <f t="shared" si="3"/>
        <v>220238.68</v>
      </c>
      <c r="F36" s="123">
        <v>293565.81</v>
      </c>
    </row>
    <row r="37" spans="1:8" ht="12" customHeight="1" x14ac:dyDescent="0.25">
      <c r="A37" s="139" t="s">
        <v>25</v>
      </c>
      <c r="B37" s="135" t="s">
        <v>217</v>
      </c>
      <c r="C37" s="133">
        <f>SUM(C34:C36)</f>
        <v>21037363.079999998</v>
      </c>
      <c r="D37" s="133">
        <f>SUM(D34:D36)</f>
        <v>220238.68</v>
      </c>
      <c r="E37" s="133">
        <f t="shared" si="3"/>
        <v>21257601.759999998</v>
      </c>
      <c r="F37" s="133">
        <v>19758356.329999998</v>
      </c>
    </row>
    <row r="38" spans="1:8" x14ac:dyDescent="0.25">
      <c r="A38" s="120" t="s">
        <v>35</v>
      </c>
      <c r="B38" s="57" t="s">
        <v>218</v>
      </c>
      <c r="C38" s="140">
        <v>0</v>
      </c>
      <c r="D38" s="140">
        <v>3278705.55</v>
      </c>
      <c r="E38" s="140">
        <f t="shared" si="3"/>
        <v>3278705.55</v>
      </c>
      <c r="F38" s="140">
        <v>993117.41</v>
      </c>
    </row>
    <row r="39" spans="1:8" x14ac:dyDescent="0.25">
      <c r="A39" s="130"/>
      <c r="B39" s="127" t="s">
        <v>175</v>
      </c>
      <c r="C39" s="123">
        <v>2163480.08</v>
      </c>
      <c r="D39" s="123">
        <v>0</v>
      </c>
      <c r="E39" s="123">
        <f t="shared" si="3"/>
        <v>2163480.08</v>
      </c>
      <c r="F39" s="123">
        <v>2116607.7800000003</v>
      </c>
    </row>
    <row r="40" spans="1:8" x14ac:dyDescent="0.25">
      <c r="A40" s="130"/>
      <c r="B40" s="127" t="s">
        <v>176</v>
      </c>
      <c r="C40" s="123">
        <v>340884891.88</v>
      </c>
      <c r="D40" s="123">
        <v>0</v>
      </c>
      <c r="E40" s="123">
        <f t="shared" si="3"/>
        <v>340884891.88</v>
      </c>
      <c r="F40" s="123">
        <v>325876416.5</v>
      </c>
    </row>
    <row r="41" spans="1:8" ht="12" customHeight="1" x14ac:dyDescent="0.25">
      <c r="A41" s="117"/>
      <c r="B41" s="118" t="s">
        <v>177</v>
      </c>
      <c r="C41" s="123">
        <f>352278953.85+182353759.26</f>
        <v>534632713.11000001</v>
      </c>
      <c r="D41" s="123">
        <v>17990955.370000001</v>
      </c>
      <c r="E41" s="123">
        <f t="shared" si="3"/>
        <v>552623668.48000002</v>
      </c>
      <c r="F41" s="123">
        <v>531782803.27000004</v>
      </c>
    </row>
    <row r="42" spans="1:8" ht="12" customHeight="1" x14ac:dyDescent="0.25">
      <c r="A42" s="117"/>
      <c r="B42" s="118" t="s">
        <v>178</v>
      </c>
      <c r="C42" s="123">
        <v>0</v>
      </c>
      <c r="D42" s="123">
        <v>72465.53</v>
      </c>
      <c r="E42" s="123">
        <f t="shared" si="3"/>
        <v>72465.53</v>
      </c>
      <c r="F42" s="123">
        <v>57625.87</v>
      </c>
      <c r="H42" s="177"/>
    </row>
    <row r="43" spans="1:8" ht="12" customHeight="1" x14ac:dyDescent="0.25">
      <c r="A43" s="117"/>
      <c r="B43" s="118" t="s">
        <v>219</v>
      </c>
      <c r="C43" s="123">
        <v>210.72</v>
      </c>
      <c r="D43" s="123">
        <v>18089.919999999998</v>
      </c>
      <c r="E43" s="123">
        <f t="shared" si="3"/>
        <v>18300.64</v>
      </c>
      <c r="F43" s="123">
        <v>10397.93</v>
      </c>
    </row>
    <row r="44" spans="1:8" ht="12" customHeight="1" x14ac:dyDescent="0.25">
      <c r="A44" s="139" t="s">
        <v>37</v>
      </c>
      <c r="B44" s="142" t="s">
        <v>48</v>
      </c>
      <c r="C44" s="133">
        <f>SUM(C39:C43)</f>
        <v>877681295.78999996</v>
      </c>
      <c r="D44" s="133">
        <f t="shared" ref="D44:E44" si="4">SUM(D39:D43)</f>
        <v>18081510.820000004</v>
      </c>
      <c r="E44" s="133">
        <f t="shared" si="4"/>
        <v>895762806.61000001</v>
      </c>
      <c r="F44" s="133">
        <v>859843851.3499999</v>
      </c>
    </row>
    <row r="45" spans="1:8" ht="12" customHeight="1" x14ac:dyDescent="0.25">
      <c r="A45" s="143" t="s">
        <v>49</v>
      </c>
      <c r="B45" s="144" t="s">
        <v>50</v>
      </c>
      <c r="C45" s="93">
        <f>C44+C38+C37+C33+C28+C22</f>
        <v>1562997361.55</v>
      </c>
      <c r="D45" s="93">
        <f t="shared" ref="D45:E45" si="5">D44+D38+D37+D33+D28+D22</f>
        <v>607371905.58999991</v>
      </c>
      <c r="E45" s="93">
        <f t="shared" si="5"/>
        <v>1591578312.76</v>
      </c>
      <c r="F45" s="93">
        <v>1541229340.4099998</v>
      </c>
    </row>
    <row r="46" spans="1:8" ht="12" customHeight="1" x14ac:dyDescent="0.25">
      <c r="A46" s="117"/>
      <c r="B46" s="118" t="s">
        <v>220</v>
      </c>
      <c r="C46" s="119">
        <v>0</v>
      </c>
      <c r="D46" s="119">
        <v>19998499054.860001</v>
      </c>
      <c r="E46" s="119">
        <f t="shared" ref="E46:E53" si="6">C46+D46</f>
        <v>19998499054.860001</v>
      </c>
      <c r="F46" s="119">
        <v>16829764499.860001</v>
      </c>
    </row>
    <row r="47" spans="1:8" ht="12" customHeight="1" x14ac:dyDescent="0.25">
      <c r="A47" s="146"/>
      <c r="B47" s="118" t="s">
        <v>221</v>
      </c>
      <c r="C47" s="119">
        <v>0</v>
      </c>
      <c r="D47" s="119">
        <v>0</v>
      </c>
      <c r="E47" s="119">
        <f t="shared" si="6"/>
        <v>0</v>
      </c>
      <c r="F47" s="119">
        <v>0</v>
      </c>
    </row>
    <row r="48" spans="1:8" ht="12" customHeight="1" x14ac:dyDescent="0.25">
      <c r="A48" s="147"/>
      <c r="B48" s="148" t="s">
        <v>182</v>
      </c>
      <c r="C48" s="119">
        <v>176827268.09</v>
      </c>
      <c r="D48" s="119">
        <v>172236066.22</v>
      </c>
      <c r="E48" s="119">
        <f t="shared" si="6"/>
        <v>349063334.31</v>
      </c>
      <c r="F48" s="119">
        <v>208737113.26000002</v>
      </c>
    </row>
    <row r="49" spans="1:6" ht="12" customHeight="1" x14ac:dyDescent="0.25">
      <c r="A49" s="147"/>
      <c r="B49" s="148" t="s">
        <v>237</v>
      </c>
      <c r="C49" s="119">
        <v>85000000</v>
      </c>
      <c r="D49" s="119">
        <v>25000000</v>
      </c>
      <c r="E49" s="119">
        <f t="shared" si="6"/>
        <v>110000000</v>
      </c>
      <c r="F49" s="119">
        <v>194999996</v>
      </c>
    </row>
    <row r="50" spans="1:6" ht="12" customHeight="1" x14ac:dyDescent="0.25">
      <c r="A50" s="147"/>
      <c r="B50" s="148" t="s">
        <v>55</v>
      </c>
      <c r="C50" s="119">
        <v>0</v>
      </c>
      <c r="D50" s="119">
        <v>0</v>
      </c>
      <c r="E50" s="119">
        <f t="shared" si="6"/>
        <v>0</v>
      </c>
      <c r="F50" s="119">
        <v>0</v>
      </c>
    </row>
    <row r="51" spans="1:6" ht="12" customHeight="1" x14ac:dyDescent="0.25">
      <c r="A51" s="147"/>
      <c r="B51" s="148" t="s">
        <v>153</v>
      </c>
      <c r="C51" s="178">
        <v>0</v>
      </c>
      <c r="D51" s="178">
        <v>0</v>
      </c>
      <c r="E51" s="178">
        <f t="shared" si="6"/>
        <v>0</v>
      </c>
      <c r="F51" s="178">
        <v>61.28</v>
      </c>
    </row>
    <row r="52" spans="1:6" ht="12" customHeight="1" x14ac:dyDescent="0.25">
      <c r="A52" s="147"/>
      <c r="B52" s="148" t="s">
        <v>234</v>
      </c>
      <c r="C52" s="178">
        <v>0</v>
      </c>
      <c r="D52" s="178">
        <v>0</v>
      </c>
      <c r="E52" s="178">
        <f t="shared" si="6"/>
        <v>0</v>
      </c>
      <c r="F52" s="178">
        <v>0</v>
      </c>
    </row>
    <row r="53" spans="1:6" x14ac:dyDescent="0.25">
      <c r="A53" s="147"/>
      <c r="B53" s="148" t="s">
        <v>57</v>
      </c>
      <c r="C53" s="119">
        <v>0</v>
      </c>
      <c r="D53" s="119">
        <v>0</v>
      </c>
      <c r="E53" s="119">
        <f t="shared" si="6"/>
        <v>0</v>
      </c>
      <c r="F53" s="119">
        <v>0</v>
      </c>
    </row>
    <row r="54" spans="1:6" x14ac:dyDescent="0.25">
      <c r="A54" s="149" t="s">
        <v>58</v>
      </c>
      <c r="B54" s="75" t="s">
        <v>59</v>
      </c>
      <c r="C54" s="93">
        <f>SUM(C46:C53)</f>
        <v>261827268.09</v>
      </c>
      <c r="D54" s="93">
        <f t="shared" ref="D54:E54" si="7">SUM(D46:D53)</f>
        <v>20195735121.080002</v>
      </c>
      <c r="E54" s="93">
        <f t="shared" si="7"/>
        <v>20457562389.170002</v>
      </c>
      <c r="F54" s="93">
        <v>17233501670.400002</v>
      </c>
    </row>
    <row r="55" spans="1:6" x14ac:dyDescent="0.25">
      <c r="A55" s="150"/>
      <c r="B55" s="75" t="s">
        <v>60</v>
      </c>
      <c r="C55" s="93">
        <f>C54+C45+C18</f>
        <v>1824824629.6399999</v>
      </c>
      <c r="D55" s="93">
        <f>D54+D45+D18</f>
        <v>21320864939.300003</v>
      </c>
      <c r="E55" s="93">
        <f t="shared" ref="E55" si="8">E54+E45+E18</f>
        <v>22566898614.560001</v>
      </c>
      <c r="F55" s="93">
        <v>19326576406.360001</v>
      </c>
    </row>
    <row r="57" spans="1:6" ht="20.149999999999999" customHeight="1" x14ac:dyDescent="0.25">
      <c r="A57" s="164"/>
      <c r="B57" s="165" t="s">
        <v>61</v>
      </c>
      <c r="C57" s="166" t="s">
        <v>134</v>
      </c>
      <c r="D57" s="166" t="s">
        <v>5</v>
      </c>
      <c r="E57" s="166">
        <v>2019</v>
      </c>
      <c r="F57" s="166">
        <v>2018</v>
      </c>
    </row>
    <row r="58" spans="1:6" x14ac:dyDescent="0.25">
      <c r="A58" s="80"/>
      <c r="B58" s="81" t="s">
        <v>187</v>
      </c>
      <c r="C58" s="123">
        <v>871886934.19000006</v>
      </c>
      <c r="D58" s="123">
        <v>0</v>
      </c>
      <c r="E58" s="123">
        <f>C58+D58</f>
        <v>871886934.19000006</v>
      </c>
      <c r="F58" s="123">
        <v>836614770.67999995</v>
      </c>
    </row>
    <row r="59" spans="1:6" x14ac:dyDescent="0.25">
      <c r="A59" s="80"/>
      <c r="B59" s="81" t="s">
        <v>63</v>
      </c>
      <c r="C59" s="151">
        <v>0</v>
      </c>
      <c r="D59" s="123">
        <v>0</v>
      </c>
      <c r="E59" s="123">
        <f t="shared" ref="E59:E87" si="9">C59+D59</f>
        <v>0</v>
      </c>
      <c r="F59" s="123">
        <v>0</v>
      </c>
    </row>
    <row r="60" spans="1:6" x14ac:dyDescent="0.25">
      <c r="A60" s="80"/>
      <c r="B60" s="81" t="s">
        <v>188</v>
      </c>
      <c r="C60" s="123">
        <v>0</v>
      </c>
      <c r="D60" s="123">
        <v>21312537593.959999</v>
      </c>
      <c r="E60" s="123">
        <f t="shared" si="9"/>
        <v>21312537593.959999</v>
      </c>
      <c r="F60" s="123">
        <v>18133064873.27</v>
      </c>
    </row>
    <row r="61" spans="1:6" customFormat="1" ht="20.149999999999999" customHeight="1" x14ac:dyDescent="0.25">
      <c r="A61" s="152" t="s">
        <v>13</v>
      </c>
      <c r="B61" s="135" t="s">
        <v>65</v>
      </c>
      <c r="C61" s="133">
        <f>SUM(C58:C60)</f>
        <v>871886934.19000006</v>
      </c>
      <c r="D61" s="133">
        <f t="shared" ref="D61:E61" si="10">SUM(D58:D60)</f>
        <v>21312537593.959999</v>
      </c>
      <c r="E61" s="133">
        <f t="shared" si="10"/>
        <v>22184424528.149998</v>
      </c>
      <c r="F61" s="133">
        <v>18969679643.950001</v>
      </c>
    </row>
    <row r="62" spans="1:6" customFormat="1" ht="20.149999999999999" customHeight="1" x14ac:dyDescent="0.25">
      <c r="A62" s="152" t="s">
        <v>15</v>
      </c>
      <c r="B62" s="135" t="s">
        <v>66</v>
      </c>
      <c r="C62" s="133">
        <v>0</v>
      </c>
      <c r="D62" s="133">
        <v>1266844.83</v>
      </c>
      <c r="E62" s="133">
        <f t="shared" si="9"/>
        <v>1266844.83</v>
      </c>
      <c r="F62" s="133">
        <v>1320026.92</v>
      </c>
    </row>
    <row r="63" spans="1:6" customFormat="1" ht="20.149999999999999" customHeight="1" x14ac:dyDescent="0.25">
      <c r="A63" s="87" t="s">
        <v>17</v>
      </c>
      <c r="B63" s="88" t="s">
        <v>68</v>
      </c>
      <c r="C63" s="145">
        <f>C61+C62</f>
        <v>871886934.19000006</v>
      </c>
      <c r="D63" s="145">
        <f t="shared" ref="D63:E63" si="11">D61+D62</f>
        <v>21313804438.790001</v>
      </c>
      <c r="E63" s="145">
        <f t="shared" si="11"/>
        <v>22185691372.98</v>
      </c>
      <c r="F63" s="145">
        <v>18970999670.869999</v>
      </c>
    </row>
    <row r="64" spans="1:6" x14ac:dyDescent="0.25">
      <c r="A64" s="80"/>
      <c r="B64" s="81" t="s">
        <v>190</v>
      </c>
      <c r="C64" s="123">
        <v>1332388.8999999999</v>
      </c>
      <c r="D64" s="123">
        <v>0</v>
      </c>
      <c r="E64" s="123">
        <f t="shared" si="9"/>
        <v>1332388.8999999999</v>
      </c>
      <c r="F64" s="123">
        <v>1226259.95</v>
      </c>
    </row>
    <row r="65" spans="1:6" x14ac:dyDescent="0.25">
      <c r="A65" s="80"/>
      <c r="B65" s="81" t="s">
        <v>222</v>
      </c>
      <c r="C65" s="154">
        <v>0</v>
      </c>
      <c r="D65" s="154">
        <v>0</v>
      </c>
      <c r="E65" s="154">
        <f t="shared" si="9"/>
        <v>0</v>
      </c>
      <c r="F65" s="154">
        <v>0</v>
      </c>
    </row>
    <row r="66" spans="1:6" x14ac:dyDescent="0.25">
      <c r="A66" s="80"/>
      <c r="B66" s="81" t="s">
        <v>223</v>
      </c>
      <c r="C66" s="119">
        <v>0</v>
      </c>
      <c r="D66" s="119">
        <v>0</v>
      </c>
      <c r="E66" s="119">
        <f t="shared" si="9"/>
        <v>0</v>
      </c>
      <c r="F66" s="119">
        <v>0</v>
      </c>
    </row>
    <row r="67" spans="1:6" customFormat="1" ht="20.149999999999999" customHeight="1" x14ac:dyDescent="0.25">
      <c r="A67" s="152" t="s">
        <v>13</v>
      </c>
      <c r="B67" s="135" t="s">
        <v>224</v>
      </c>
      <c r="C67" s="133">
        <f>SUM(C64:C66)</f>
        <v>1332388.8999999999</v>
      </c>
      <c r="D67" s="133">
        <f t="shared" ref="D67:E67" si="12">SUM(D64:D66)</f>
        <v>0</v>
      </c>
      <c r="E67" s="133">
        <f t="shared" si="12"/>
        <v>1332388.8999999999</v>
      </c>
      <c r="F67" s="133">
        <v>1226259.95</v>
      </c>
    </row>
    <row r="68" spans="1:6" x14ac:dyDescent="0.25">
      <c r="A68" s="80"/>
      <c r="B68" s="81" t="s">
        <v>19</v>
      </c>
      <c r="C68" s="123">
        <v>15340584.07</v>
      </c>
      <c r="D68" s="123">
        <v>21040.7</v>
      </c>
      <c r="E68" s="123">
        <f t="shared" si="9"/>
        <v>15361624.77</v>
      </c>
      <c r="F68" s="123">
        <v>14948717.210000001</v>
      </c>
    </row>
    <row r="69" spans="1:6" x14ac:dyDescent="0.25">
      <c r="A69" s="80"/>
      <c r="B69" s="81" t="s">
        <v>225</v>
      </c>
      <c r="C69" s="155">
        <v>3006.7</v>
      </c>
      <c r="D69" s="155">
        <v>0</v>
      </c>
      <c r="E69" s="155">
        <f t="shared" si="9"/>
        <v>3006.7</v>
      </c>
      <c r="F69" s="155">
        <v>97403.43</v>
      </c>
    </row>
    <row r="70" spans="1:6" x14ac:dyDescent="0.25">
      <c r="A70" s="80"/>
      <c r="B70" s="81" t="s">
        <v>223</v>
      </c>
      <c r="C70" s="119">
        <v>0</v>
      </c>
      <c r="D70" s="119">
        <v>0</v>
      </c>
      <c r="E70" s="119">
        <f t="shared" si="9"/>
        <v>0</v>
      </c>
      <c r="F70" s="119">
        <v>0</v>
      </c>
    </row>
    <row r="71" spans="1:6" x14ac:dyDescent="0.25">
      <c r="A71" s="80"/>
      <c r="B71" s="81" t="s">
        <v>226</v>
      </c>
      <c r="C71" s="123">
        <v>352278953.85000002</v>
      </c>
      <c r="D71" s="123">
        <v>0</v>
      </c>
      <c r="E71" s="123">
        <f t="shared" si="9"/>
        <v>352278953.85000002</v>
      </c>
      <c r="F71" s="123">
        <v>334998656.16000003</v>
      </c>
    </row>
    <row r="72" spans="1:6" x14ac:dyDescent="0.25">
      <c r="A72" s="80"/>
      <c r="B72" s="81" t="s">
        <v>70</v>
      </c>
      <c r="C72" s="155">
        <v>578790954.38</v>
      </c>
      <c r="D72" s="155">
        <v>0</v>
      </c>
      <c r="E72" s="156" t="s">
        <v>27</v>
      </c>
      <c r="F72" s="156" t="s">
        <v>27</v>
      </c>
    </row>
    <row r="73" spans="1:6" customFormat="1" ht="20.149999999999999" customHeight="1" x14ac:dyDescent="0.25">
      <c r="A73" s="152" t="s">
        <v>15</v>
      </c>
      <c r="B73" s="135" t="s">
        <v>74</v>
      </c>
      <c r="C73" s="133">
        <f>SUM(C68:C72)</f>
        <v>946413499</v>
      </c>
      <c r="D73" s="133">
        <f t="shared" ref="D73:E73" si="13">SUM(D68:D72)</f>
        <v>21040.7</v>
      </c>
      <c r="E73" s="133">
        <f t="shared" si="13"/>
        <v>367643585.32000005</v>
      </c>
      <c r="F73" s="133">
        <v>350044776.80000001</v>
      </c>
    </row>
    <row r="74" spans="1:6" x14ac:dyDescent="0.25">
      <c r="A74" s="44"/>
      <c r="B74" s="157" t="s">
        <v>227</v>
      </c>
      <c r="C74" s="123">
        <v>0</v>
      </c>
      <c r="D74" s="123">
        <v>54860.49</v>
      </c>
      <c r="E74" s="123">
        <f t="shared" si="9"/>
        <v>54860.49</v>
      </c>
      <c r="F74" s="123">
        <v>0</v>
      </c>
    </row>
    <row r="75" spans="1:6" x14ac:dyDescent="0.25">
      <c r="A75" s="44"/>
      <c r="B75" s="148" t="s">
        <v>241</v>
      </c>
      <c r="C75" s="123">
        <v>5014294.13</v>
      </c>
      <c r="D75" s="123">
        <v>0</v>
      </c>
      <c r="E75" s="123">
        <f t="shared" si="9"/>
        <v>5014294.13</v>
      </c>
      <c r="F75" s="123">
        <v>1662742.16</v>
      </c>
    </row>
    <row r="76" spans="1:6" x14ac:dyDescent="0.25">
      <c r="A76" s="158"/>
      <c r="B76" s="148" t="s">
        <v>228</v>
      </c>
      <c r="C76" s="155">
        <v>0</v>
      </c>
      <c r="D76" s="155">
        <v>0</v>
      </c>
      <c r="E76" s="155">
        <f t="shared" si="9"/>
        <v>0</v>
      </c>
      <c r="F76" s="155">
        <v>3959.95</v>
      </c>
    </row>
    <row r="77" spans="1:6" customFormat="1" ht="20.149999999999999" customHeight="1" x14ac:dyDescent="0.25">
      <c r="A77" s="152" t="s">
        <v>24</v>
      </c>
      <c r="B77" s="135" t="s">
        <v>36</v>
      </c>
      <c r="C77" s="133">
        <f>C74+C76+C75</f>
        <v>5014294.13</v>
      </c>
      <c r="D77" s="133">
        <f t="shared" ref="D77:E77" si="14">D74+D76+D75</f>
        <v>54860.49</v>
      </c>
      <c r="E77" s="133">
        <f t="shared" si="14"/>
        <v>5069154.62</v>
      </c>
      <c r="F77" s="133">
        <v>1666702.1099999999</v>
      </c>
    </row>
    <row r="78" spans="1:6" x14ac:dyDescent="0.25">
      <c r="A78" s="44"/>
      <c r="B78" s="157" t="s">
        <v>90</v>
      </c>
      <c r="C78" s="123">
        <v>0</v>
      </c>
      <c r="D78" s="123">
        <v>494108.22</v>
      </c>
      <c r="E78" s="123">
        <f t="shared" si="9"/>
        <v>494108.22</v>
      </c>
      <c r="F78" s="123">
        <v>437823.33</v>
      </c>
    </row>
    <row r="79" spans="1:6" x14ac:dyDescent="0.25">
      <c r="A79" s="158"/>
      <c r="B79" s="159" t="s">
        <v>229</v>
      </c>
      <c r="C79" s="123">
        <v>0</v>
      </c>
      <c r="D79" s="123">
        <v>80668.27</v>
      </c>
      <c r="E79" s="123">
        <f t="shared" si="9"/>
        <v>80668.27</v>
      </c>
      <c r="F79" s="123">
        <v>87199.92</v>
      </c>
    </row>
    <row r="80" spans="1:6" customFormat="1" ht="20.149999999999999" customHeight="1" x14ac:dyDescent="0.25">
      <c r="A80" s="152" t="s">
        <v>25</v>
      </c>
      <c r="B80" s="135" t="s">
        <v>230</v>
      </c>
      <c r="C80" s="133">
        <f>SUM(C78:C79)</f>
        <v>0</v>
      </c>
      <c r="D80" s="133">
        <f t="shared" ref="D80:E80" si="15">SUM(D78:D79)</f>
        <v>574776.49</v>
      </c>
      <c r="E80" s="133">
        <f t="shared" si="15"/>
        <v>574776.49</v>
      </c>
      <c r="F80" s="133">
        <v>525023.25</v>
      </c>
    </row>
    <row r="81" spans="1:6" x14ac:dyDescent="0.25">
      <c r="A81" s="158"/>
      <c r="B81" s="81" t="s">
        <v>231</v>
      </c>
      <c r="C81" s="123">
        <v>76179.34</v>
      </c>
      <c r="D81" s="123">
        <v>2938857.59</v>
      </c>
      <c r="E81" s="123">
        <f t="shared" si="9"/>
        <v>3015036.9299999997</v>
      </c>
      <c r="F81" s="123">
        <v>1871905.54</v>
      </c>
    </row>
    <row r="82" spans="1:6" x14ac:dyDescent="0.25">
      <c r="A82" s="80"/>
      <c r="B82" s="81" t="s">
        <v>200</v>
      </c>
      <c r="C82" s="123">
        <v>660</v>
      </c>
      <c r="D82" s="123">
        <v>237575.07</v>
      </c>
      <c r="E82" s="123">
        <f t="shared" si="9"/>
        <v>238235.07</v>
      </c>
      <c r="F82" s="123">
        <v>97672.88</v>
      </c>
    </row>
    <row r="83" spans="1:6" x14ac:dyDescent="0.25">
      <c r="A83" s="80"/>
      <c r="B83" s="81" t="s">
        <v>202</v>
      </c>
      <c r="C83" s="123">
        <v>100674.08</v>
      </c>
      <c r="D83" s="123">
        <v>0</v>
      </c>
      <c r="E83" s="123">
        <f t="shared" si="9"/>
        <v>100674.08</v>
      </c>
      <c r="F83" s="123">
        <v>87278.36</v>
      </c>
    </row>
    <row r="84" spans="1:6" x14ac:dyDescent="0.25">
      <c r="A84" s="80"/>
      <c r="B84" s="81" t="s">
        <v>219</v>
      </c>
      <c r="C84" s="123">
        <v>0</v>
      </c>
      <c r="D84" s="123">
        <v>3233390.17</v>
      </c>
      <c r="E84" s="123">
        <f t="shared" si="9"/>
        <v>3233390.17</v>
      </c>
      <c r="F84" s="123">
        <v>2614.92</v>
      </c>
    </row>
    <row r="85" spans="1:6" customFormat="1" ht="20.149999999999999" customHeight="1" x14ac:dyDescent="0.25">
      <c r="A85" s="152" t="s">
        <v>35</v>
      </c>
      <c r="B85" s="135" t="s">
        <v>48</v>
      </c>
      <c r="C85" s="133">
        <f>SUM(C81:C84)</f>
        <v>177513.41999999998</v>
      </c>
      <c r="D85" s="133">
        <f t="shared" ref="D85:E85" si="16">SUM(D81:D84)</f>
        <v>6409822.8300000001</v>
      </c>
      <c r="E85" s="133">
        <f t="shared" si="16"/>
        <v>6587336.25</v>
      </c>
      <c r="F85" s="133">
        <v>2059471.7</v>
      </c>
    </row>
    <row r="86" spans="1:6" customFormat="1" ht="20.149999999999999" customHeight="1" x14ac:dyDescent="0.25">
      <c r="A86" s="87" t="s">
        <v>49</v>
      </c>
      <c r="B86" s="88" t="s">
        <v>50</v>
      </c>
      <c r="C86" s="145">
        <f>C85+C80+C77+C73+C67</f>
        <v>952937695.44999993</v>
      </c>
      <c r="D86" s="145">
        <f t="shared" ref="D86:E86" si="17">D85+D80+D77+D73+D67</f>
        <v>7060500.5100000007</v>
      </c>
      <c r="E86" s="145">
        <f t="shared" si="17"/>
        <v>381207241.58000004</v>
      </c>
      <c r="F86" s="145">
        <v>355522233.81</v>
      </c>
    </row>
    <row r="87" spans="1:6" x14ac:dyDescent="0.25">
      <c r="A87" s="80"/>
      <c r="B87" s="81" t="s">
        <v>83</v>
      </c>
      <c r="C87" s="119">
        <v>0</v>
      </c>
      <c r="D87" s="119">
        <v>0</v>
      </c>
      <c r="E87" s="119">
        <f t="shared" si="9"/>
        <v>0</v>
      </c>
      <c r="F87" s="119">
        <v>0</v>
      </c>
    </row>
    <row r="88" spans="1:6" customFormat="1" ht="20.149999999999999" customHeight="1" x14ac:dyDescent="0.25">
      <c r="A88" s="87" t="s">
        <v>58</v>
      </c>
      <c r="B88" s="88" t="s">
        <v>59</v>
      </c>
      <c r="C88" s="145">
        <f>C87</f>
        <v>0</v>
      </c>
      <c r="D88" s="145">
        <f t="shared" ref="D88:E88" si="18">D87</f>
        <v>0</v>
      </c>
      <c r="E88" s="145">
        <f t="shared" si="18"/>
        <v>0</v>
      </c>
      <c r="F88" s="145">
        <v>0</v>
      </c>
    </row>
    <row r="89" spans="1:6" customFormat="1" ht="30" customHeight="1" x14ac:dyDescent="0.25">
      <c r="A89" s="87"/>
      <c r="B89" s="88" t="s">
        <v>84</v>
      </c>
      <c r="C89" s="145">
        <f>C88+C86+C63</f>
        <v>1824824629.6399999</v>
      </c>
      <c r="D89" s="145">
        <f t="shared" ref="D89:E89" si="19">D88+D86+D63</f>
        <v>21320864939.299999</v>
      </c>
      <c r="E89" s="145">
        <f t="shared" si="19"/>
        <v>22566898614.560001</v>
      </c>
      <c r="F89" s="145">
        <v>19326521904.68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H89"/>
  <sheetViews>
    <sheetView showGridLines="0" workbookViewId="0">
      <selection activeCell="J18" sqref="J1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7" width="11.453125" style="1"/>
    <col min="8" max="8" width="14.81640625" style="1" bestFit="1" customWidth="1"/>
    <col min="9" max="16384" width="11.453125" style="1"/>
  </cols>
  <sheetData>
    <row r="1" spans="1:6" s="24" customFormat="1" ht="13" customHeight="1" x14ac:dyDescent="0.25">
      <c r="A1" s="23" t="s">
        <v>120</v>
      </c>
      <c r="B1" s="23"/>
      <c r="C1" s="23"/>
      <c r="D1" s="23"/>
      <c r="E1" s="23"/>
      <c r="F1" s="23"/>
    </row>
    <row r="2" spans="1:6" s="24" customFormat="1" ht="11.15" customHeight="1" x14ac:dyDescent="0.25">
      <c r="A2" s="25" t="s">
        <v>121</v>
      </c>
      <c r="B2" s="23"/>
      <c r="C2" s="23"/>
      <c r="D2" s="23"/>
      <c r="E2" s="23"/>
      <c r="F2" s="23"/>
    </row>
    <row r="3" spans="1:6" s="24" customFormat="1" ht="11.15" customHeight="1" x14ac:dyDescent="0.25">
      <c r="A3" s="25" t="s">
        <v>122</v>
      </c>
      <c r="B3" s="23"/>
      <c r="C3" s="23"/>
      <c r="D3" s="23"/>
      <c r="E3" s="23"/>
      <c r="F3" s="23"/>
    </row>
    <row r="4" spans="1:6" s="24" customFormat="1" ht="11.15" customHeight="1" x14ac:dyDescent="0.25">
      <c r="A4" s="25" t="s">
        <v>239</v>
      </c>
      <c r="B4" s="23"/>
      <c r="C4" s="23"/>
      <c r="D4" s="23"/>
      <c r="E4" s="23"/>
      <c r="F4" s="23"/>
    </row>
    <row r="5" spans="1:6" s="24" customFormat="1" ht="11.15" customHeight="1" x14ac:dyDescent="0.25">
      <c r="A5" s="25" t="s">
        <v>124</v>
      </c>
      <c r="B5" s="23"/>
      <c r="C5" s="23"/>
      <c r="D5" s="23"/>
      <c r="E5" s="23"/>
      <c r="F5" s="23"/>
    </row>
    <row r="6" spans="1:6" s="24" customFormat="1" ht="11.15" customHeight="1" x14ac:dyDescent="0.25">
      <c r="A6" s="26" t="s">
        <v>123</v>
      </c>
      <c r="B6" s="23"/>
      <c r="C6" s="23"/>
      <c r="D6" s="23"/>
      <c r="E6" s="23"/>
      <c r="F6" s="23"/>
    </row>
    <row r="7" spans="1:6" s="24" customFormat="1" ht="11.15" customHeight="1" x14ac:dyDescent="0.25">
      <c r="A7" s="27"/>
      <c r="B7" s="23"/>
      <c r="C7" s="23"/>
      <c r="D7" s="23"/>
      <c r="E7" s="23"/>
      <c r="F7" s="23"/>
    </row>
    <row r="8" spans="1:6" ht="20.149999999999999" customHeight="1" x14ac:dyDescent="0.25">
      <c r="A8" s="164"/>
      <c r="B8" s="165" t="s">
        <v>0</v>
      </c>
      <c r="C8" s="166" t="s">
        <v>134</v>
      </c>
      <c r="D8" s="166" t="s">
        <v>5</v>
      </c>
      <c r="E8" s="166">
        <v>2018</v>
      </c>
      <c r="F8" s="166">
        <v>2017</v>
      </c>
    </row>
    <row r="9" spans="1:6" x14ac:dyDescent="0.25">
      <c r="A9" s="117"/>
      <c r="B9" s="45" t="s">
        <v>156</v>
      </c>
      <c r="C9" s="90">
        <v>0</v>
      </c>
      <c r="D9" s="90">
        <v>152750757.77000001</v>
      </c>
      <c r="E9" s="90">
        <f t="shared" ref="E9:E15" si="0">C9+D9</f>
        <v>152750757.77000001</v>
      </c>
      <c r="F9" s="90">
        <v>145193547.28</v>
      </c>
    </row>
    <row r="10" spans="1:6" x14ac:dyDescent="0.25">
      <c r="A10" s="117"/>
      <c r="B10" s="45" t="s">
        <v>240</v>
      </c>
      <c r="C10" s="90">
        <v>0</v>
      </c>
      <c r="D10" s="90">
        <v>187051.71</v>
      </c>
      <c r="E10" s="90">
        <f>D10</f>
        <v>187051.71</v>
      </c>
      <c r="F10" s="90">
        <v>0</v>
      </c>
    </row>
    <row r="11" spans="1:6" x14ac:dyDescent="0.25">
      <c r="A11" s="117"/>
      <c r="B11" s="45" t="s">
        <v>157</v>
      </c>
      <c r="C11" s="90">
        <v>0</v>
      </c>
      <c r="D11" s="90">
        <f>413794994.94+307341.2</f>
        <v>414102336.13999999</v>
      </c>
      <c r="E11" s="90">
        <f t="shared" si="0"/>
        <v>414102336.13999999</v>
      </c>
      <c r="F11" s="90">
        <v>406858446.35000002</v>
      </c>
    </row>
    <row r="12" spans="1:6" x14ac:dyDescent="0.25">
      <c r="A12" s="117"/>
      <c r="B12" s="118" t="s">
        <v>158</v>
      </c>
      <c r="C12" s="119">
        <v>0</v>
      </c>
      <c r="D12" s="119">
        <f>494873.74+154360.21</f>
        <v>649233.94999999995</v>
      </c>
      <c r="E12" s="119">
        <f t="shared" si="0"/>
        <v>649233.94999999995</v>
      </c>
      <c r="F12" s="119">
        <v>649233.94999999995</v>
      </c>
    </row>
    <row r="13" spans="1:6" x14ac:dyDescent="0.25">
      <c r="A13" s="117"/>
      <c r="B13" s="45" t="s">
        <v>10</v>
      </c>
      <c r="C13" s="90">
        <v>0</v>
      </c>
      <c r="D13" s="90">
        <v>0</v>
      </c>
      <c r="E13" s="90">
        <f t="shared" si="0"/>
        <v>0</v>
      </c>
      <c r="F13" s="90">
        <v>0</v>
      </c>
    </row>
    <row r="14" spans="1:6" x14ac:dyDescent="0.25">
      <c r="A14" s="117"/>
      <c r="B14" s="45" t="s">
        <v>159</v>
      </c>
      <c r="C14" s="90">
        <v>0</v>
      </c>
      <c r="D14" s="90">
        <v>-157851818.03999999</v>
      </c>
      <c r="E14" s="90">
        <f t="shared" si="0"/>
        <v>-157851818.03999999</v>
      </c>
      <c r="F14" s="90">
        <v>-138191824.88</v>
      </c>
    </row>
    <row r="15" spans="1:6" x14ac:dyDescent="0.25">
      <c r="A15" s="117"/>
      <c r="B15" s="118" t="s">
        <v>160</v>
      </c>
      <c r="C15" s="119">
        <v>0</v>
      </c>
      <c r="D15" s="119">
        <f>-494873.74-154360.21</f>
        <v>-649233.94999999995</v>
      </c>
      <c r="E15" s="119">
        <f t="shared" si="0"/>
        <v>-649233.94999999995</v>
      </c>
      <c r="F15" s="119">
        <v>-649233.94999999995</v>
      </c>
    </row>
    <row r="16" spans="1:6" ht="20.149999999999999" customHeight="1" x14ac:dyDescent="0.25">
      <c r="A16" s="120" t="s">
        <v>13</v>
      </c>
      <c r="B16" s="57" t="s">
        <v>14</v>
      </c>
      <c r="C16" s="92">
        <v>0</v>
      </c>
      <c r="D16" s="92">
        <f>SUM(D9:D15)</f>
        <v>409188327.5800001</v>
      </c>
      <c r="E16" s="92">
        <f>SUM(E9:E15)</f>
        <v>409188327.5800001</v>
      </c>
      <c r="F16" s="92">
        <v>413860168.75000006</v>
      </c>
    </row>
    <row r="17" spans="1:7" ht="20.149999999999999" customHeight="1" x14ac:dyDescent="0.25">
      <c r="A17" s="120" t="s">
        <v>15</v>
      </c>
      <c r="B17" s="57" t="s">
        <v>16</v>
      </c>
      <c r="C17" s="92">
        <v>0</v>
      </c>
      <c r="D17" s="92">
        <v>142657067.97</v>
      </c>
      <c r="E17" s="92">
        <f>C17+D17</f>
        <v>142657067.97</v>
      </c>
      <c r="F17" s="92">
        <v>173003419.25999999</v>
      </c>
    </row>
    <row r="18" spans="1:7" ht="20.149999999999999" customHeight="1" x14ac:dyDescent="0.25">
      <c r="A18" s="121" t="s">
        <v>17</v>
      </c>
      <c r="B18" s="75" t="s">
        <v>18</v>
      </c>
      <c r="C18" s="93">
        <f>SUM(C16:C17)</f>
        <v>0</v>
      </c>
      <c r="D18" s="93">
        <f>SUM(D16:D17)</f>
        <v>551845395.55000007</v>
      </c>
      <c r="E18" s="93">
        <f t="shared" ref="E18" si="1">SUM(E16:E17)</f>
        <v>551845395.55000007</v>
      </c>
      <c r="F18" s="93">
        <v>586863588.00999999</v>
      </c>
    </row>
    <row r="19" spans="1:7" ht="12" customHeight="1" x14ac:dyDescent="0.25">
      <c r="A19" s="117"/>
      <c r="B19" s="45" t="s">
        <v>161</v>
      </c>
      <c r="C19" s="90">
        <v>0</v>
      </c>
      <c r="D19" s="90">
        <v>0</v>
      </c>
      <c r="E19" s="90">
        <f t="shared" ref="E19:E25" si="2">C19+D19</f>
        <v>0</v>
      </c>
      <c r="F19" s="90">
        <v>0</v>
      </c>
    </row>
    <row r="20" spans="1:7" ht="12" customHeight="1" x14ac:dyDescent="0.25">
      <c r="A20" s="117"/>
      <c r="B20" s="45" t="s">
        <v>162</v>
      </c>
      <c r="C20" s="122">
        <v>2621338.94</v>
      </c>
      <c r="D20" s="122">
        <v>0</v>
      </c>
      <c r="E20" s="122">
        <f t="shared" si="2"/>
        <v>2621338.94</v>
      </c>
      <c r="F20" s="122">
        <v>2549868.9900000002</v>
      </c>
    </row>
    <row r="21" spans="1:7" ht="12" customHeight="1" x14ac:dyDescent="0.25">
      <c r="A21" s="117"/>
      <c r="B21" s="45" t="s">
        <v>70</v>
      </c>
      <c r="C21" s="122">
        <v>763060.04</v>
      </c>
      <c r="D21" s="122">
        <v>0</v>
      </c>
      <c r="E21" s="122">
        <f t="shared" si="2"/>
        <v>763060.04</v>
      </c>
      <c r="F21" s="122">
        <v>1034387.22</v>
      </c>
    </row>
    <row r="22" spans="1:7" ht="13.5" customHeight="1" x14ac:dyDescent="0.25">
      <c r="A22" s="117" t="s">
        <v>13</v>
      </c>
      <c r="B22" s="45" t="s">
        <v>207</v>
      </c>
      <c r="C22" s="122">
        <f>C19+C20+C21</f>
        <v>3384398.98</v>
      </c>
      <c r="D22" s="122">
        <f>D19+D20+D21</f>
        <v>0</v>
      </c>
      <c r="E22" s="122">
        <f t="shared" si="2"/>
        <v>3384398.98</v>
      </c>
      <c r="F22" s="122">
        <v>3584256.21</v>
      </c>
    </row>
    <row r="23" spans="1:7" ht="12" customHeight="1" x14ac:dyDescent="0.25">
      <c r="A23" s="125"/>
      <c r="B23" s="43" t="s">
        <v>164</v>
      </c>
      <c r="C23" s="123">
        <v>12786.08</v>
      </c>
      <c r="D23" s="123">
        <v>1412217.06</v>
      </c>
      <c r="E23" s="123">
        <f t="shared" si="2"/>
        <v>1425003.1400000001</v>
      </c>
      <c r="F23" s="123">
        <v>1243611.8</v>
      </c>
    </row>
    <row r="24" spans="1:7" ht="12" customHeight="1" x14ac:dyDescent="0.25">
      <c r="A24" s="125"/>
      <c r="B24" s="43" t="s">
        <v>208</v>
      </c>
      <c r="C24" s="123">
        <v>1087329.69</v>
      </c>
      <c r="D24" s="123">
        <v>0</v>
      </c>
      <c r="E24" s="123">
        <f t="shared" si="2"/>
        <v>1087329.69</v>
      </c>
      <c r="F24" s="123">
        <v>987735.22</v>
      </c>
    </row>
    <row r="25" spans="1:7" ht="12" customHeight="1" x14ac:dyDescent="0.25">
      <c r="B25" s="81" t="s">
        <v>209</v>
      </c>
      <c r="C25" s="124">
        <v>648139275.42999995</v>
      </c>
      <c r="D25" s="124">
        <v>0</v>
      </c>
      <c r="E25" s="124">
        <f t="shared" si="2"/>
        <v>648139275.42999995</v>
      </c>
      <c r="F25" s="124">
        <v>610125092.14999998</v>
      </c>
    </row>
    <row r="26" spans="1:7" ht="12" customHeight="1" x14ac:dyDescent="0.25">
      <c r="A26" s="125"/>
      <c r="B26" s="127" t="s">
        <v>210</v>
      </c>
      <c r="C26" s="123">
        <v>0</v>
      </c>
      <c r="D26" s="123">
        <v>565626546.61000001</v>
      </c>
      <c r="E26" s="128" t="s">
        <v>27</v>
      </c>
      <c r="F26" s="128" t="s">
        <v>27</v>
      </c>
      <c r="G26" s="174"/>
    </row>
    <row r="27" spans="1:7" ht="12" customHeight="1" x14ac:dyDescent="0.25">
      <c r="A27" s="130"/>
      <c r="B27" s="45" t="s">
        <v>212</v>
      </c>
      <c r="C27" s="123">
        <v>3741.34</v>
      </c>
      <c r="D27" s="123">
        <v>316.07</v>
      </c>
      <c r="E27" s="123">
        <f>C27+D27</f>
        <v>4057.4100000000003</v>
      </c>
      <c r="F27" s="123">
        <v>4574.5700000000006</v>
      </c>
    </row>
    <row r="28" spans="1:7" x14ac:dyDescent="0.25">
      <c r="A28" s="131" t="s">
        <v>15</v>
      </c>
      <c r="B28" s="132" t="s">
        <v>26</v>
      </c>
      <c r="C28" s="133">
        <f>SUM(C23:C27)</f>
        <v>649243132.53999996</v>
      </c>
      <c r="D28" s="133">
        <f>SUM(D23:D27)</f>
        <v>567039079.74000001</v>
      </c>
      <c r="E28" s="133">
        <f>SUM(E23:E27)</f>
        <v>650655665.66999996</v>
      </c>
      <c r="F28" s="133">
        <v>612361013.74000001</v>
      </c>
    </row>
    <row r="29" spans="1:7" x14ac:dyDescent="0.25">
      <c r="A29" s="125"/>
      <c r="B29" s="81" t="s">
        <v>213</v>
      </c>
      <c r="C29" s="124">
        <v>0</v>
      </c>
      <c r="D29" s="124">
        <v>0</v>
      </c>
      <c r="E29" s="124">
        <f t="shared" ref="E29:E43" si="3">C29+D29</f>
        <v>0</v>
      </c>
      <c r="F29" s="124">
        <v>0</v>
      </c>
    </row>
    <row r="30" spans="1:7" ht="12" customHeight="1" x14ac:dyDescent="0.25">
      <c r="A30" s="125"/>
      <c r="B30" s="81" t="s">
        <v>103</v>
      </c>
      <c r="C30" s="124">
        <v>0</v>
      </c>
      <c r="D30" s="124">
        <v>961652.19</v>
      </c>
      <c r="E30" s="124">
        <f t="shared" si="3"/>
        <v>961652.19</v>
      </c>
      <c r="F30" s="124">
        <v>957840.98</v>
      </c>
    </row>
    <row r="31" spans="1:7" x14ac:dyDescent="0.25">
      <c r="A31" s="44"/>
      <c r="B31" s="81" t="s">
        <v>214</v>
      </c>
      <c r="C31" s="124">
        <v>0</v>
      </c>
      <c r="D31" s="124">
        <v>4189323.7</v>
      </c>
      <c r="E31" s="124">
        <f t="shared" si="3"/>
        <v>4189323.7</v>
      </c>
      <c r="F31" s="124">
        <v>5118239.76</v>
      </c>
    </row>
    <row r="32" spans="1:7" ht="12" customHeight="1" x14ac:dyDescent="0.25">
      <c r="A32" s="44"/>
      <c r="B32" s="81" t="s">
        <v>215</v>
      </c>
      <c r="C32" s="124">
        <v>1284294.48</v>
      </c>
      <c r="D32" s="124">
        <v>158680.29999999999</v>
      </c>
      <c r="E32" s="124">
        <f t="shared" si="3"/>
        <v>1442974.78</v>
      </c>
      <c r="F32" s="124">
        <v>1372705.06</v>
      </c>
    </row>
    <row r="33" spans="1:8" ht="12" customHeight="1" x14ac:dyDescent="0.25">
      <c r="A33" s="134" t="s">
        <v>24</v>
      </c>
      <c r="B33" s="135" t="s">
        <v>216</v>
      </c>
      <c r="C33" s="136">
        <f>SUM(C29:C32)</f>
        <v>1284294.48</v>
      </c>
      <c r="D33" s="136">
        <f>SUM(D29:D32)</f>
        <v>5309656.1900000004</v>
      </c>
      <c r="E33" s="136">
        <f t="shared" si="3"/>
        <v>6593950.6699999999</v>
      </c>
      <c r="F33" s="136">
        <v>7448785.7999999998</v>
      </c>
      <c r="H33" s="175"/>
    </row>
    <row r="34" spans="1:8" ht="12" customHeight="1" x14ac:dyDescent="0.25">
      <c r="A34" s="125"/>
      <c r="B34" s="45" t="s">
        <v>168</v>
      </c>
      <c r="C34" s="123">
        <v>19343178.329999998</v>
      </c>
      <c r="D34" s="123">
        <v>0</v>
      </c>
      <c r="E34" s="123">
        <f t="shared" si="3"/>
        <v>19343178.329999998</v>
      </c>
      <c r="F34" s="123">
        <v>39998193.880000003</v>
      </c>
    </row>
    <row r="35" spans="1:8" ht="12" customHeight="1" x14ac:dyDescent="0.25">
      <c r="A35" s="137"/>
      <c r="B35" s="73" t="s">
        <v>169</v>
      </c>
      <c r="C35" s="176">
        <v>121612.19</v>
      </c>
      <c r="D35" s="176">
        <v>0</v>
      </c>
      <c r="E35" s="176">
        <f t="shared" si="3"/>
        <v>121612.19</v>
      </c>
      <c r="F35" s="176">
        <v>126261.28</v>
      </c>
    </row>
    <row r="36" spans="1:8" ht="12" customHeight="1" x14ac:dyDescent="0.25">
      <c r="A36" s="137"/>
      <c r="B36" s="73" t="s">
        <v>233</v>
      </c>
      <c r="C36" s="123">
        <v>0</v>
      </c>
      <c r="D36" s="123">
        <f>71898.81+1714.61+219952.39</f>
        <v>293565.81</v>
      </c>
      <c r="E36" s="123">
        <f t="shared" si="3"/>
        <v>293565.81</v>
      </c>
      <c r="F36" s="123">
        <v>499693.5</v>
      </c>
    </row>
    <row r="37" spans="1:8" ht="12" customHeight="1" x14ac:dyDescent="0.25">
      <c r="A37" s="139" t="s">
        <v>25</v>
      </c>
      <c r="B37" s="135" t="s">
        <v>217</v>
      </c>
      <c r="C37" s="133">
        <f>SUM(C34:C36)</f>
        <v>19464790.52</v>
      </c>
      <c r="D37" s="133">
        <f>SUM(D34:D36)</f>
        <v>293565.81</v>
      </c>
      <c r="E37" s="133">
        <f t="shared" si="3"/>
        <v>19758356.329999998</v>
      </c>
      <c r="F37" s="133">
        <v>40624148.660000004</v>
      </c>
    </row>
    <row r="38" spans="1:8" x14ac:dyDescent="0.25">
      <c r="A38" s="120" t="s">
        <v>35</v>
      </c>
      <c r="B38" s="57" t="s">
        <v>218</v>
      </c>
      <c r="C38" s="140">
        <v>0</v>
      </c>
      <c r="D38" s="140">
        <v>993117.41</v>
      </c>
      <c r="E38" s="140">
        <f t="shared" si="3"/>
        <v>993117.41</v>
      </c>
      <c r="F38" s="140">
        <v>799302.93</v>
      </c>
    </row>
    <row r="39" spans="1:8" x14ac:dyDescent="0.25">
      <c r="A39" s="130"/>
      <c r="B39" s="127" t="s">
        <v>175</v>
      </c>
      <c r="C39" s="123">
        <v>2112839.08</v>
      </c>
      <c r="D39" s="123">
        <v>3768.7</v>
      </c>
      <c r="E39" s="123">
        <f t="shared" si="3"/>
        <v>2116607.7800000003</v>
      </c>
      <c r="F39" s="123">
        <v>2005086.6600000001</v>
      </c>
    </row>
    <row r="40" spans="1:8" x14ac:dyDescent="0.25">
      <c r="A40" s="130"/>
      <c r="B40" s="127" t="s">
        <v>176</v>
      </c>
      <c r="C40" s="123">
        <v>325876416.5</v>
      </c>
      <c r="D40" s="123">
        <v>0</v>
      </c>
      <c r="E40" s="123">
        <f t="shared" si="3"/>
        <v>325876416.5</v>
      </c>
      <c r="F40" s="123">
        <v>309407055.19</v>
      </c>
    </row>
    <row r="41" spans="1:8" ht="12" customHeight="1" x14ac:dyDescent="0.25">
      <c r="A41" s="117"/>
      <c r="B41" s="118" t="s">
        <v>177</v>
      </c>
      <c r="C41" s="123">
        <f>334998656.16+181454662.05</f>
        <v>516453318.21000004</v>
      </c>
      <c r="D41" s="123">
        <v>15329485.060000001</v>
      </c>
      <c r="E41" s="123">
        <f t="shared" si="3"/>
        <v>531782803.27000004</v>
      </c>
      <c r="F41" s="123">
        <v>478268002.64999998</v>
      </c>
    </row>
    <row r="42" spans="1:8" ht="12" customHeight="1" x14ac:dyDescent="0.25">
      <c r="A42" s="117"/>
      <c r="B42" s="118" t="s">
        <v>178</v>
      </c>
      <c r="C42" s="123">
        <v>0</v>
      </c>
      <c r="D42" s="123">
        <v>57625.87</v>
      </c>
      <c r="E42" s="123">
        <f t="shared" si="3"/>
        <v>57625.87</v>
      </c>
      <c r="F42" s="123">
        <v>120163.13</v>
      </c>
      <c r="H42" s="177"/>
    </row>
    <row r="43" spans="1:8" ht="12" customHeight="1" x14ac:dyDescent="0.25">
      <c r="A43" s="117"/>
      <c r="B43" s="118" t="s">
        <v>219</v>
      </c>
      <c r="C43" s="123">
        <v>7726</v>
      </c>
      <c r="D43" s="123">
        <v>2671.93</v>
      </c>
      <c r="E43" s="123">
        <f t="shared" si="3"/>
        <v>10397.93</v>
      </c>
      <c r="F43" s="123">
        <v>31672.129999999997</v>
      </c>
    </row>
    <row r="44" spans="1:8" ht="12" customHeight="1" x14ac:dyDescent="0.25">
      <c r="A44" s="139" t="s">
        <v>37</v>
      </c>
      <c r="B44" s="142" t="s">
        <v>48</v>
      </c>
      <c r="C44" s="133">
        <f>SUM(C39:C43)</f>
        <v>844450299.78999996</v>
      </c>
      <c r="D44" s="133">
        <f t="shared" ref="D44:E44" si="4">SUM(D39:D43)</f>
        <v>15393551.559999999</v>
      </c>
      <c r="E44" s="133">
        <f t="shared" si="4"/>
        <v>859843851.3499999</v>
      </c>
      <c r="F44" s="133">
        <v>789831979.75999999</v>
      </c>
    </row>
    <row r="45" spans="1:8" ht="12" customHeight="1" x14ac:dyDescent="0.25">
      <c r="A45" s="143" t="s">
        <v>49</v>
      </c>
      <c r="B45" s="144" t="s">
        <v>50</v>
      </c>
      <c r="C45" s="93">
        <f>C44+C38+C37+C33+C28+C22</f>
        <v>1517826916.3099999</v>
      </c>
      <c r="D45" s="93">
        <f t="shared" ref="D45:E45" si="5">D44+D38+D37+D33+D28+D22</f>
        <v>589028970.71000004</v>
      </c>
      <c r="E45" s="93">
        <f t="shared" si="5"/>
        <v>1541229340.4099998</v>
      </c>
      <c r="F45" s="93">
        <v>1454649487.0999999</v>
      </c>
    </row>
    <row r="46" spans="1:8" ht="12" customHeight="1" x14ac:dyDescent="0.25">
      <c r="A46" s="117"/>
      <c r="B46" s="118" t="s">
        <v>220</v>
      </c>
      <c r="C46" s="119">
        <v>0</v>
      </c>
      <c r="D46" s="119">
        <v>16829764499.860001</v>
      </c>
      <c r="E46" s="119">
        <f t="shared" ref="E46:E53" si="6">C46+D46</f>
        <v>16829764499.860001</v>
      </c>
      <c r="F46" s="119">
        <v>16485992380.860001</v>
      </c>
    </row>
    <row r="47" spans="1:8" ht="12" customHeight="1" x14ac:dyDescent="0.25">
      <c r="A47" s="146"/>
      <c r="B47" s="118" t="s">
        <v>221</v>
      </c>
      <c r="C47" s="119">
        <v>0</v>
      </c>
      <c r="D47" s="119">
        <v>0</v>
      </c>
      <c r="E47" s="119">
        <f t="shared" si="6"/>
        <v>0</v>
      </c>
      <c r="F47" s="119">
        <v>0</v>
      </c>
    </row>
    <row r="48" spans="1:8" ht="12" customHeight="1" x14ac:dyDescent="0.25">
      <c r="A48" s="147"/>
      <c r="B48" s="148" t="s">
        <v>182</v>
      </c>
      <c r="C48" s="119">
        <v>42541530.770000003</v>
      </c>
      <c r="D48" s="119">
        <v>166195582.49000001</v>
      </c>
      <c r="E48" s="119">
        <f t="shared" si="6"/>
        <v>208737113.26000002</v>
      </c>
      <c r="F48" s="119">
        <v>291465558.31999999</v>
      </c>
    </row>
    <row r="49" spans="1:6" ht="12" customHeight="1" x14ac:dyDescent="0.25">
      <c r="A49" s="147"/>
      <c r="B49" s="148" t="s">
        <v>237</v>
      </c>
      <c r="C49" s="119">
        <v>194999996</v>
      </c>
      <c r="D49" s="119">
        <v>0</v>
      </c>
      <c r="E49" s="119">
        <f t="shared" si="6"/>
        <v>194999996</v>
      </c>
      <c r="F49" s="119">
        <v>395000000</v>
      </c>
    </row>
    <row r="50" spans="1:6" ht="12" customHeight="1" x14ac:dyDescent="0.25">
      <c r="A50" s="147"/>
      <c r="B50" s="148" t="s">
        <v>55</v>
      </c>
      <c r="C50" s="119">
        <v>0</v>
      </c>
      <c r="D50" s="119">
        <v>0</v>
      </c>
      <c r="E50" s="119">
        <f t="shared" si="6"/>
        <v>0</v>
      </c>
      <c r="F50" s="119">
        <v>0</v>
      </c>
    </row>
    <row r="51" spans="1:6" ht="12" customHeight="1" x14ac:dyDescent="0.25">
      <c r="A51" s="147"/>
      <c r="B51" s="148" t="s">
        <v>153</v>
      </c>
      <c r="C51" s="178">
        <v>0</v>
      </c>
      <c r="D51" s="178">
        <v>61.28</v>
      </c>
      <c r="E51" s="178">
        <f t="shared" si="6"/>
        <v>61.28</v>
      </c>
      <c r="F51" s="178">
        <v>423.67</v>
      </c>
    </row>
    <row r="52" spans="1:6" ht="12" customHeight="1" x14ac:dyDescent="0.25">
      <c r="A52" s="147"/>
      <c r="B52" s="148" t="s">
        <v>234</v>
      </c>
      <c r="C52" s="178">
        <v>0</v>
      </c>
      <c r="D52" s="178">
        <v>0</v>
      </c>
      <c r="E52" s="178">
        <f t="shared" si="6"/>
        <v>0</v>
      </c>
      <c r="F52" s="178">
        <v>0</v>
      </c>
    </row>
    <row r="53" spans="1:6" x14ac:dyDescent="0.25">
      <c r="A53" s="147"/>
      <c r="B53" s="148" t="s">
        <v>57</v>
      </c>
      <c r="C53" s="119">
        <v>0</v>
      </c>
      <c r="D53" s="119">
        <v>0</v>
      </c>
      <c r="E53" s="119">
        <f t="shared" si="6"/>
        <v>0</v>
      </c>
      <c r="F53" s="119">
        <v>0</v>
      </c>
    </row>
    <row r="54" spans="1:6" x14ac:dyDescent="0.25">
      <c r="A54" s="149" t="s">
        <v>58</v>
      </c>
      <c r="B54" s="75" t="s">
        <v>59</v>
      </c>
      <c r="C54" s="93">
        <f>SUM(C46:C53)</f>
        <v>237541526.77000001</v>
      </c>
      <c r="D54" s="93">
        <f t="shared" ref="D54:E54" si="7">SUM(D46:D53)</f>
        <v>16995960143.630001</v>
      </c>
      <c r="E54" s="93">
        <f t="shared" si="7"/>
        <v>17233501670.400002</v>
      </c>
      <c r="F54" s="93">
        <v>17172458362.85</v>
      </c>
    </row>
    <row r="55" spans="1:6" x14ac:dyDescent="0.25">
      <c r="A55" s="150"/>
      <c r="B55" s="75" t="s">
        <v>60</v>
      </c>
      <c r="C55" s="93">
        <f>C54+C45+C18</f>
        <v>1755368443.0799999</v>
      </c>
      <c r="D55" s="93">
        <f>D54+D45+D18</f>
        <v>18136834509.889999</v>
      </c>
      <c r="E55" s="93">
        <f t="shared" ref="E55" si="8">E54+E45+E18</f>
        <v>19326576406.360001</v>
      </c>
      <c r="F55" s="93">
        <v>19213971437.959999</v>
      </c>
    </row>
    <row r="57" spans="1:6" ht="20.149999999999999" customHeight="1" x14ac:dyDescent="0.25">
      <c r="A57" s="164"/>
      <c r="B57" s="165" t="s">
        <v>61</v>
      </c>
      <c r="C57" s="166" t="s">
        <v>134</v>
      </c>
      <c r="D57" s="166" t="s">
        <v>5</v>
      </c>
      <c r="E57" s="166">
        <v>2018</v>
      </c>
      <c r="F57" s="166">
        <v>2017</v>
      </c>
    </row>
    <row r="58" spans="1:6" x14ac:dyDescent="0.25">
      <c r="A58" s="80"/>
      <c r="B58" s="81" t="s">
        <v>187</v>
      </c>
      <c r="C58" s="123">
        <v>836614770.67999995</v>
      </c>
      <c r="D58" s="123">
        <v>0</v>
      </c>
      <c r="E58" s="123">
        <f>C58+D58</f>
        <v>836614770.67999995</v>
      </c>
      <c r="F58" s="123">
        <v>786475806.63999999</v>
      </c>
    </row>
    <row r="59" spans="1:6" x14ac:dyDescent="0.25">
      <c r="A59" s="80"/>
      <c r="B59" s="81" t="s">
        <v>63</v>
      </c>
      <c r="C59" s="151">
        <v>0</v>
      </c>
      <c r="D59" s="123">
        <v>0</v>
      </c>
      <c r="E59" s="123">
        <f t="shared" ref="E59:E87" si="9">C59+D59</f>
        <v>0</v>
      </c>
      <c r="F59" s="123">
        <v>0</v>
      </c>
    </row>
    <row r="60" spans="1:6" x14ac:dyDescent="0.25">
      <c r="A60" s="80"/>
      <c r="B60" s="81" t="s">
        <v>188</v>
      </c>
      <c r="C60" s="123">
        <v>0</v>
      </c>
      <c r="D60" s="123">
        <v>18133064873.27</v>
      </c>
      <c r="E60" s="123">
        <f t="shared" si="9"/>
        <v>18133064873.27</v>
      </c>
      <c r="F60" s="123">
        <v>18093199512.110001</v>
      </c>
    </row>
    <row r="61" spans="1:6" customFormat="1" ht="20.149999999999999" customHeight="1" x14ac:dyDescent="0.25">
      <c r="A61" s="152" t="s">
        <v>13</v>
      </c>
      <c r="B61" s="135" t="s">
        <v>65</v>
      </c>
      <c r="C61" s="133">
        <f>SUM(C58:C60)</f>
        <v>836614770.67999995</v>
      </c>
      <c r="D61" s="133">
        <f t="shared" ref="D61:E61" si="10">SUM(D58:D60)</f>
        <v>18133064873.27</v>
      </c>
      <c r="E61" s="133">
        <f t="shared" si="10"/>
        <v>18969679643.950001</v>
      </c>
      <c r="F61" s="133">
        <v>18879675318.75</v>
      </c>
    </row>
    <row r="62" spans="1:6" customFormat="1" ht="20.149999999999999" customHeight="1" x14ac:dyDescent="0.25">
      <c r="A62" s="152" t="s">
        <v>15</v>
      </c>
      <c r="B62" s="135" t="s">
        <v>66</v>
      </c>
      <c r="C62" s="133">
        <v>0</v>
      </c>
      <c r="D62" s="133">
        <v>1320026.92</v>
      </c>
      <c r="E62" s="133">
        <f t="shared" si="9"/>
        <v>1320026.92</v>
      </c>
      <c r="F62" s="133">
        <v>1276508.6399999999</v>
      </c>
    </row>
    <row r="63" spans="1:6" customFormat="1" ht="20.149999999999999" customHeight="1" x14ac:dyDescent="0.25">
      <c r="A63" s="87" t="s">
        <v>17</v>
      </c>
      <c r="B63" s="88" t="s">
        <v>68</v>
      </c>
      <c r="C63" s="145">
        <f>C61+C62</f>
        <v>836614770.67999995</v>
      </c>
      <c r="D63" s="145">
        <f t="shared" ref="D63:E63" si="11">D61+D62</f>
        <v>18134384900.189999</v>
      </c>
      <c r="E63" s="145">
        <f t="shared" si="11"/>
        <v>18970999670.869999</v>
      </c>
      <c r="F63" s="145">
        <v>18880951827.389999</v>
      </c>
    </row>
    <row r="64" spans="1:6" x14ac:dyDescent="0.25">
      <c r="A64" s="80"/>
      <c r="B64" s="81" t="s">
        <v>190</v>
      </c>
      <c r="C64" s="123">
        <v>1226259.95</v>
      </c>
      <c r="D64" s="123">
        <v>0</v>
      </c>
      <c r="E64" s="123">
        <f t="shared" si="9"/>
        <v>1226259.95</v>
      </c>
      <c r="F64" s="123">
        <v>1330724.7</v>
      </c>
    </row>
    <row r="65" spans="1:6" x14ac:dyDescent="0.25">
      <c r="A65" s="80"/>
      <c r="B65" s="81" t="s">
        <v>222</v>
      </c>
      <c r="C65" s="154">
        <v>0</v>
      </c>
      <c r="D65" s="154">
        <v>0</v>
      </c>
      <c r="E65" s="154">
        <f t="shared" si="9"/>
        <v>0</v>
      </c>
      <c r="F65" s="154">
        <v>0</v>
      </c>
    </row>
    <row r="66" spans="1:6" x14ac:dyDescent="0.25">
      <c r="A66" s="80"/>
      <c r="B66" s="81" t="s">
        <v>223</v>
      </c>
      <c r="C66" s="119">
        <v>0</v>
      </c>
      <c r="D66" s="119">
        <v>0</v>
      </c>
      <c r="E66" s="119">
        <f t="shared" si="9"/>
        <v>0</v>
      </c>
      <c r="F66" s="119">
        <v>0</v>
      </c>
    </row>
    <row r="67" spans="1:6" customFormat="1" ht="20.149999999999999" customHeight="1" x14ac:dyDescent="0.25">
      <c r="A67" s="152" t="s">
        <v>13</v>
      </c>
      <c r="B67" s="135" t="s">
        <v>224</v>
      </c>
      <c r="C67" s="133">
        <f>SUM(C64:C66)</f>
        <v>1226259.95</v>
      </c>
      <c r="D67" s="133">
        <f t="shared" ref="D67:E67" si="12">SUM(D64:D66)</f>
        <v>0</v>
      </c>
      <c r="E67" s="133">
        <f t="shared" si="12"/>
        <v>1226259.95</v>
      </c>
      <c r="F67" s="133">
        <v>1330724.7</v>
      </c>
    </row>
    <row r="68" spans="1:6" x14ac:dyDescent="0.25">
      <c r="A68" s="80"/>
      <c r="B68" s="81" t="s">
        <v>19</v>
      </c>
      <c r="C68" s="123">
        <v>14927067.460000001</v>
      </c>
      <c r="D68" s="123">
        <v>21649.75</v>
      </c>
      <c r="E68" s="123">
        <f t="shared" si="9"/>
        <v>14948717.210000001</v>
      </c>
      <c r="F68" s="123">
        <v>14523269.33</v>
      </c>
    </row>
    <row r="69" spans="1:6" x14ac:dyDescent="0.25">
      <c r="A69" s="80"/>
      <c r="B69" s="81" t="s">
        <v>225</v>
      </c>
      <c r="C69" s="155">
        <v>97403.43</v>
      </c>
      <c r="D69" s="155">
        <v>0</v>
      </c>
      <c r="E69" s="155">
        <f t="shared" si="9"/>
        <v>97403.43</v>
      </c>
      <c r="F69" s="155">
        <v>4123.7</v>
      </c>
    </row>
    <row r="70" spans="1:6" x14ac:dyDescent="0.25">
      <c r="A70" s="80"/>
      <c r="B70" s="81" t="s">
        <v>223</v>
      </c>
      <c r="C70" s="119">
        <v>0</v>
      </c>
      <c r="D70" s="119">
        <v>0</v>
      </c>
      <c r="E70" s="119">
        <f t="shared" si="9"/>
        <v>0</v>
      </c>
      <c r="F70" s="119">
        <v>0</v>
      </c>
    </row>
    <row r="71" spans="1:6" x14ac:dyDescent="0.25">
      <c r="A71" s="80"/>
      <c r="B71" s="81" t="s">
        <v>226</v>
      </c>
      <c r="C71" s="123">
        <v>334998656.16000003</v>
      </c>
      <c r="D71" s="123">
        <v>0</v>
      </c>
      <c r="E71" s="123">
        <f t="shared" si="9"/>
        <v>334998656.16000003</v>
      </c>
      <c r="F71" s="123">
        <v>308623429.52999997</v>
      </c>
    </row>
    <row r="72" spans="1:6" x14ac:dyDescent="0.25">
      <c r="A72" s="80"/>
      <c r="B72" s="81" t="s">
        <v>70</v>
      </c>
      <c r="C72" s="155">
        <v>565626546.61000001</v>
      </c>
      <c r="D72" s="155">
        <v>0</v>
      </c>
      <c r="E72" s="156" t="s">
        <v>27</v>
      </c>
      <c r="F72" s="156" t="s">
        <v>27</v>
      </c>
    </row>
    <row r="73" spans="1:6" customFormat="1" ht="20.149999999999999" customHeight="1" x14ac:dyDescent="0.25">
      <c r="A73" s="152" t="s">
        <v>15</v>
      </c>
      <c r="B73" s="135" t="s">
        <v>74</v>
      </c>
      <c r="C73" s="133">
        <f>SUM(C68:C72)</f>
        <v>915649673.66000009</v>
      </c>
      <c r="D73" s="133">
        <f t="shared" ref="D73:E73" si="13">SUM(D68:D72)</f>
        <v>21649.75</v>
      </c>
      <c r="E73" s="133">
        <f t="shared" si="13"/>
        <v>350044776.80000001</v>
      </c>
      <c r="F73" s="133">
        <v>323150822.55999994</v>
      </c>
    </row>
    <row r="74" spans="1:6" x14ac:dyDescent="0.25">
      <c r="A74" s="44"/>
      <c r="B74" s="157" t="s">
        <v>227</v>
      </c>
      <c r="C74" s="123">
        <v>0</v>
      </c>
      <c r="D74" s="123">
        <v>0</v>
      </c>
      <c r="E74" s="123">
        <f t="shared" si="9"/>
        <v>0</v>
      </c>
      <c r="F74" s="123">
        <v>0</v>
      </c>
    </row>
    <row r="75" spans="1:6" x14ac:dyDescent="0.25">
      <c r="A75" s="44"/>
      <c r="B75" s="148" t="s">
        <v>241</v>
      </c>
      <c r="C75" s="123">
        <v>1662742.16</v>
      </c>
      <c r="D75" s="123">
        <v>0</v>
      </c>
      <c r="E75" s="123">
        <f t="shared" si="9"/>
        <v>1662742.16</v>
      </c>
      <c r="F75" s="123">
        <v>0</v>
      </c>
    </row>
    <row r="76" spans="1:6" x14ac:dyDescent="0.25">
      <c r="A76" s="158"/>
      <c r="B76" s="148" t="s">
        <v>228</v>
      </c>
      <c r="C76" s="155">
        <v>3959.95</v>
      </c>
      <c r="D76" s="155">
        <v>0</v>
      </c>
      <c r="E76" s="155">
        <f t="shared" si="9"/>
        <v>3959.95</v>
      </c>
      <c r="F76" s="155">
        <v>0</v>
      </c>
    </row>
    <row r="77" spans="1:6" customFormat="1" ht="20.149999999999999" customHeight="1" x14ac:dyDescent="0.25">
      <c r="A77" s="152" t="s">
        <v>24</v>
      </c>
      <c r="B77" s="135" t="s">
        <v>36</v>
      </c>
      <c r="C77" s="133">
        <f>C74+C76+C75</f>
        <v>1666702.1099999999</v>
      </c>
      <c r="D77" s="133">
        <f t="shared" ref="D77:F77" si="14">D74+D76+D75</f>
        <v>0</v>
      </c>
      <c r="E77" s="133">
        <f t="shared" si="14"/>
        <v>1666702.1099999999</v>
      </c>
      <c r="F77" s="133">
        <f t="shared" si="14"/>
        <v>0</v>
      </c>
    </row>
    <row r="78" spans="1:6" x14ac:dyDescent="0.25">
      <c r="A78" s="44"/>
      <c r="B78" s="157" t="s">
        <v>90</v>
      </c>
      <c r="C78" s="123">
        <v>0</v>
      </c>
      <c r="D78" s="123">
        <v>437823.33</v>
      </c>
      <c r="E78" s="123">
        <f t="shared" si="9"/>
        <v>437823.33</v>
      </c>
      <c r="F78" s="123">
        <v>793554.67</v>
      </c>
    </row>
    <row r="79" spans="1:6" x14ac:dyDescent="0.25">
      <c r="A79" s="158"/>
      <c r="B79" s="159" t="s">
        <v>229</v>
      </c>
      <c r="C79" s="123">
        <v>39293.85</v>
      </c>
      <c r="D79" s="123">
        <v>47906.07</v>
      </c>
      <c r="E79" s="123">
        <f t="shared" si="9"/>
        <v>87199.92</v>
      </c>
      <c r="F79" s="123">
        <v>78522.430000000008</v>
      </c>
    </row>
    <row r="80" spans="1:6" customFormat="1" ht="20.149999999999999" customHeight="1" x14ac:dyDescent="0.25">
      <c r="A80" s="152" t="s">
        <v>25</v>
      </c>
      <c r="B80" s="135" t="s">
        <v>230</v>
      </c>
      <c r="C80" s="133">
        <f>SUM(C78:C79)</f>
        <v>39293.85</v>
      </c>
      <c r="D80" s="133">
        <f t="shared" ref="D80:E80" si="15">SUM(D78:D79)</f>
        <v>485729.4</v>
      </c>
      <c r="E80" s="133">
        <f t="shared" si="15"/>
        <v>525023.25</v>
      </c>
      <c r="F80" s="133">
        <v>872077.10000000009</v>
      </c>
    </row>
    <row r="81" spans="1:6" x14ac:dyDescent="0.25">
      <c r="A81" s="158"/>
      <c r="B81" s="81" t="s">
        <v>231</v>
      </c>
      <c r="C81" s="123">
        <v>83804.47</v>
      </c>
      <c r="D81" s="123">
        <v>1788101.07</v>
      </c>
      <c r="E81" s="123">
        <f t="shared" si="9"/>
        <v>1871905.54</v>
      </c>
      <c r="F81" s="123">
        <v>2063715.74</v>
      </c>
    </row>
    <row r="82" spans="1:6" x14ac:dyDescent="0.25">
      <c r="A82" s="80"/>
      <c r="B82" s="81" t="s">
        <v>200</v>
      </c>
      <c r="C82" s="123">
        <v>660</v>
      </c>
      <c r="D82" s="123">
        <v>97012.88</v>
      </c>
      <c r="E82" s="123">
        <f t="shared" si="9"/>
        <v>97672.88</v>
      </c>
      <c r="F82" s="123">
        <v>20616.25</v>
      </c>
    </row>
    <row r="83" spans="1:6" x14ac:dyDescent="0.25">
      <c r="A83" s="80"/>
      <c r="B83" s="81" t="s">
        <v>202</v>
      </c>
      <c r="C83" s="123">
        <v>87278.36</v>
      </c>
      <c r="D83" s="123">
        <v>0</v>
      </c>
      <c r="E83" s="123">
        <f t="shared" si="9"/>
        <v>87278.36</v>
      </c>
      <c r="F83" s="123">
        <v>52609.07</v>
      </c>
    </row>
    <row r="84" spans="1:6" x14ac:dyDescent="0.25">
      <c r="A84" s="80"/>
      <c r="B84" s="81" t="s">
        <v>219</v>
      </c>
      <c r="C84" s="123">
        <v>0</v>
      </c>
      <c r="D84" s="123">
        <v>2614.92</v>
      </c>
      <c r="E84" s="123">
        <f t="shared" si="9"/>
        <v>2614.92</v>
      </c>
      <c r="F84" s="123">
        <v>5529045.1500000004</v>
      </c>
    </row>
    <row r="85" spans="1:6" customFormat="1" ht="20.149999999999999" customHeight="1" x14ac:dyDescent="0.25">
      <c r="A85" s="152" t="s">
        <v>35</v>
      </c>
      <c r="B85" s="135" t="s">
        <v>48</v>
      </c>
      <c r="C85" s="133">
        <f>SUM(C81:C84)</f>
        <v>171742.83000000002</v>
      </c>
      <c r="D85" s="133">
        <f t="shared" ref="D85:E85" si="16">SUM(D81:D84)</f>
        <v>1887728.87</v>
      </c>
      <c r="E85" s="133">
        <f t="shared" si="16"/>
        <v>2059471.7</v>
      </c>
      <c r="F85" s="133">
        <v>7665986.2100000009</v>
      </c>
    </row>
    <row r="86" spans="1:6" customFormat="1" ht="20.149999999999999" customHeight="1" x14ac:dyDescent="0.25">
      <c r="A86" s="87" t="s">
        <v>49</v>
      </c>
      <c r="B86" s="88" t="s">
        <v>50</v>
      </c>
      <c r="C86" s="145">
        <f>C85+C80+C77+C73+C67</f>
        <v>918753672.4000001</v>
      </c>
      <c r="D86" s="145">
        <f t="shared" ref="D86:E86" si="17">D85+D80+D77+D73+D67</f>
        <v>2395108.02</v>
      </c>
      <c r="E86" s="145">
        <f t="shared" si="17"/>
        <v>355522233.81</v>
      </c>
      <c r="F86" s="145">
        <v>333019610.56999993</v>
      </c>
    </row>
    <row r="87" spans="1:6" x14ac:dyDescent="0.25">
      <c r="A87" s="80"/>
      <c r="B87" s="81" t="s">
        <v>83</v>
      </c>
      <c r="C87" s="119">
        <v>0</v>
      </c>
      <c r="D87" s="119">
        <v>0</v>
      </c>
      <c r="E87" s="119">
        <f t="shared" si="9"/>
        <v>0</v>
      </c>
      <c r="F87" s="119">
        <v>0</v>
      </c>
    </row>
    <row r="88" spans="1:6" customFormat="1" ht="20.149999999999999" customHeight="1" x14ac:dyDescent="0.25">
      <c r="A88" s="87" t="s">
        <v>58</v>
      </c>
      <c r="B88" s="88" t="s">
        <v>59</v>
      </c>
      <c r="C88" s="145">
        <f>C87</f>
        <v>0</v>
      </c>
      <c r="D88" s="145">
        <f t="shared" ref="D88:E88" si="18">D87</f>
        <v>0</v>
      </c>
      <c r="E88" s="145">
        <f t="shared" si="18"/>
        <v>0</v>
      </c>
      <c r="F88" s="145">
        <v>0</v>
      </c>
    </row>
    <row r="89" spans="1:6" customFormat="1" ht="30" customHeight="1" x14ac:dyDescent="0.25">
      <c r="A89" s="87"/>
      <c r="B89" s="88" t="s">
        <v>84</v>
      </c>
      <c r="C89" s="145">
        <f>C88+C86+C63</f>
        <v>1755368443.0799999</v>
      </c>
      <c r="D89" s="145">
        <f t="shared" ref="D89:E89" si="19">D88+D86+D63</f>
        <v>18136780008.209999</v>
      </c>
      <c r="E89" s="145">
        <f t="shared" si="19"/>
        <v>19326521904.68</v>
      </c>
      <c r="F89" s="145">
        <v>19213971437.959999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F87"/>
  <sheetViews>
    <sheetView showGridLines="0" zoomScaleNormal="100" workbookViewId="0">
      <selection activeCell="A83" sqref="A83:XFD83"/>
    </sheetView>
  </sheetViews>
  <sheetFormatPr defaultColWidth="11.453125" defaultRowHeight="12.5" x14ac:dyDescent="0.25"/>
  <cols>
    <col min="1" max="1" width="3.1796875" customWidth="1"/>
    <col min="2" max="2" width="33.81640625" customWidth="1"/>
    <col min="3" max="7" width="14.7265625" customWidth="1"/>
  </cols>
  <sheetData>
    <row r="1" spans="1:6" ht="13" customHeight="1" x14ac:dyDescent="0.25">
      <c r="A1" s="23" t="s">
        <v>120</v>
      </c>
    </row>
    <row r="2" spans="1:6" ht="11.15" customHeight="1" x14ac:dyDescent="0.25">
      <c r="A2" s="25" t="s">
        <v>121</v>
      </c>
    </row>
    <row r="3" spans="1:6" ht="11.15" customHeight="1" x14ac:dyDescent="0.25">
      <c r="A3" s="25" t="s">
        <v>122</v>
      </c>
    </row>
    <row r="4" spans="1:6" ht="11.15" customHeight="1" x14ac:dyDescent="0.25">
      <c r="A4" s="25" t="s">
        <v>238</v>
      </c>
      <c r="C4" s="163"/>
    </row>
    <row r="5" spans="1:6" ht="11.15" customHeight="1" x14ac:dyDescent="0.25">
      <c r="A5" s="25" t="s">
        <v>124</v>
      </c>
      <c r="C5" s="163"/>
    </row>
    <row r="6" spans="1:6" ht="11.15" customHeight="1" x14ac:dyDescent="0.25">
      <c r="A6" s="26" t="s">
        <v>123</v>
      </c>
    </row>
    <row r="7" spans="1:6" ht="11.15" customHeight="1" x14ac:dyDescent="0.25">
      <c r="A7" s="27"/>
    </row>
    <row r="8" spans="1:6" ht="20.149999999999999" customHeight="1" x14ac:dyDescent="0.25">
      <c r="A8" s="164"/>
      <c r="B8" s="165" t="s">
        <v>0</v>
      </c>
      <c r="C8" s="166" t="s">
        <v>134</v>
      </c>
      <c r="D8" s="166" t="s">
        <v>5</v>
      </c>
      <c r="E8" s="166">
        <v>2017</v>
      </c>
      <c r="F8" s="166">
        <v>2016</v>
      </c>
    </row>
    <row r="9" spans="1:6" ht="12" customHeight="1" x14ac:dyDescent="0.25">
      <c r="A9" s="117"/>
      <c r="B9" s="45" t="s">
        <v>156</v>
      </c>
      <c r="C9" s="90">
        <v>0</v>
      </c>
      <c r="D9" s="90">
        <v>145193547.28</v>
      </c>
      <c r="E9" s="90">
        <v>145193547.28</v>
      </c>
      <c r="F9" s="90">
        <v>145193547.28</v>
      </c>
    </row>
    <row r="10" spans="1:6" ht="12" customHeight="1" x14ac:dyDescent="0.25">
      <c r="A10" s="117"/>
      <c r="B10" s="45" t="s">
        <v>157</v>
      </c>
      <c r="C10" s="90">
        <v>0</v>
      </c>
      <c r="D10" s="90">
        <v>406858446.35000002</v>
      </c>
      <c r="E10" s="90">
        <v>406858446.35000002</v>
      </c>
      <c r="F10" s="90">
        <v>395364374.01000005</v>
      </c>
    </row>
    <row r="11" spans="1:6" ht="12" customHeight="1" x14ac:dyDescent="0.25">
      <c r="A11" s="117"/>
      <c r="B11" s="118" t="s">
        <v>158</v>
      </c>
      <c r="C11" s="119">
        <v>0</v>
      </c>
      <c r="D11" s="119">
        <v>649233.94999999995</v>
      </c>
      <c r="E11" s="119">
        <v>649233.94999999995</v>
      </c>
      <c r="F11" s="119">
        <v>649233.94999999995</v>
      </c>
    </row>
    <row r="12" spans="1:6" ht="12" customHeight="1" x14ac:dyDescent="0.25">
      <c r="A12" s="117"/>
      <c r="B12" s="45" t="s">
        <v>10</v>
      </c>
      <c r="C12" s="90">
        <v>0</v>
      </c>
      <c r="D12" s="90">
        <v>0</v>
      </c>
      <c r="E12" s="90">
        <v>0</v>
      </c>
      <c r="F12" s="90">
        <v>0</v>
      </c>
    </row>
    <row r="13" spans="1:6" ht="12" customHeight="1" x14ac:dyDescent="0.25">
      <c r="A13" s="117"/>
      <c r="B13" s="45" t="s">
        <v>159</v>
      </c>
      <c r="C13" s="90">
        <v>0</v>
      </c>
      <c r="D13" s="90">
        <v>-138191824.88</v>
      </c>
      <c r="E13" s="90">
        <v>-138191824.88</v>
      </c>
      <c r="F13" s="90">
        <v>-130216619.38</v>
      </c>
    </row>
    <row r="14" spans="1:6" ht="12" customHeight="1" x14ac:dyDescent="0.25">
      <c r="A14" s="117"/>
      <c r="B14" s="118" t="s">
        <v>160</v>
      </c>
      <c r="C14" s="119">
        <v>0</v>
      </c>
      <c r="D14" s="119">
        <v>-649233.94999999995</v>
      </c>
      <c r="E14" s="119">
        <v>-649233.94999999995</v>
      </c>
      <c r="F14" s="119">
        <v>-649233.94999999995</v>
      </c>
    </row>
    <row r="15" spans="1:6" ht="20.149999999999999" customHeight="1" x14ac:dyDescent="0.25">
      <c r="A15" s="120" t="s">
        <v>13</v>
      </c>
      <c r="B15" s="57" t="s">
        <v>14</v>
      </c>
      <c r="C15" s="92">
        <v>0</v>
      </c>
      <c r="D15" s="92">
        <v>413860168.75000006</v>
      </c>
      <c r="E15" s="92">
        <v>413860168.75000006</v>
      </c>
      <c r="F15" s="92">
        <v>410341301.91000015</v>
      </c>
    </row>
    <row r="16" spans="1:6" ht="20.149999999999999" customHeight="1" x14ac:dyDescent="0.25">
      <c r="A16" s="120" t="s">
        <v>15</v>
      </c>
      <c r="B16" s="57" t="s">
        <v>16</v>
      </c>
      <c r="C16" s="92">
        <v>0</v>
      </c>
      <c r="D16" s="92">
        <v>173003419.25999999</v>
      </c>
      <c r="E16" s="92">
        <v>173003419.25999999</v>
      </c>
      <c r="F16" s="92">
        <v>206891226.81999999</v>
      </c>
    </row>
    <row r="17" spans="1:6" ht="20.149999999999999" customHeight="1" x14ac:dyDescent="0.25">
      <c r="A17" s="121" t="s">
        <v>17</v>
      </c>
      <c r="B17" s="75" t="s">
        <v>18</v>
      </c>
      <c r="C17" s="93">
        <v>0</v>
      </c>
      <c r="D17" s="93">
        <v>586863588.00999999</v>
      </c>
      <c r="E17" s="93">
        <v>586863588.00999999</v>
      </c>
      <c r="F17" s="93">
        <v>617232528.73000014</v>
      </c>
    </row>
    <row r="18" spans="1:6" ht="12" customHeight="1" x14ac:dyDescent="0.25">
      <c r="A18" s="117"/>
      <c r="B18" s="45" t="s">
        <v>161</v>
      </c>
      <c r="C18" s="122">
        <v>0</v>
      </c>
      <c r="D18" s="122">
        <v>0</v>
      </c>
      <c r="E18" s="90">
        <v>0</v>
      </c>
      <c r="F18" s="90">
        <v>0</v>
      </c>
    </row>
    <row r="19" spans="1:6" ht="12" customHeight="1" x14ac:dyDescent="0.25">
      <c r="A19" s="117"/>
      <c r="B19" s="45" t="s">
        <v>162</v>
      </c>
      <c r="C19" s="122">
        <v>2549868.9900000002</v>
      </c>
      <c r="D19" s="122">
        <v>0</v>
      </c>
      <c r="E19" s="123">
        <v>2549868.9900000002</v>
      </c>
      <c r="F19" s="123">
        <v>2462645.48</v>
      </c>
    </row>
    <row r="20" spans="1:6" ht="12" customHeight="1" x14ac:dyDescent="0.25">
      <c r="A20" s="117"/>
      <c r="B20" s="45" t="s">
        <v>70</v>
      </c>
      <c r="C20" s="122">
        <v>1034387.22</v>
      </c>
      <c r="D20" s="122">
        <v>0</v>
      </c>
      <c r="E20" s="123">
        <v>1034387.22</v>
      </c>
      <c r="F20" s="123">
        <v>1989732.64</v>
      </c>
    </row>
    <row r="21" spans="1:6" ht="20.149999999999999" customHeight="1" x14ac:dyDescent="0.25">
      <c r="A21" s="120" t="s">
        <v>13</v>
      </c>
      <c r="B21" s="57" t="s">
        <v>207</v>
      </c>
      <c r="C21" s="92">
        <v>3584256.21</v>
      </c>
      <c r="D21" s="92">
        <v>0</v>
      </c>
      <c r="E21" s="92">
        <v>3584256.21</v>
      </c>
      <c r="F21" s="92">
        <v>4452378.12</v>
      </c>
    </row>
    <row r="22" spans="1:6" ht="12" customHeight="1" x14ac:dyDescent="0.25">
      <c r="A22" s="125"/>
      <c r="B22" s="43" t="s">
        <v>164</v>
      </c>
      <c r="C22" s="123">
        <v>12690.06</v>
      </c>
      <c r="D22" s="123">
        <v>1230921.74</v>
      </c>
      <c r="E22" s="123">
        <v>1243611.8</v>
      </c>
      <c r="F22" s="123">
        <v>1290403.9099999999</v>
      </c>
    </row>
    <row r="23" spans="1:6" ht="12" customHeight="1" x14ac:dyDescent="0.25">
      <c r="A23" s="125"/>
      <c r="B23" s="43" t="s">
        <v>208</v>
      </c>
      <c r="C23" s="123">
        <v>987735.22</v>
      </c>
      <c r="D23" s="123">
        <v>0</v>
      </c>
      <c r="E23" s="123">
        <v>987735.22</v>
      </c>
      <c r="F23" s="123">
        <v>83539.55</v>
      </c>
    </row>
    <row r="24" spans="1:6" ht="12" customHeight="1" x14ac:dyDescent="0.25">
      <c r="A24" s="1"/>
      <c r="B24" s="81" t="s">
        <v>209</v>
      </c>
      <c r="C24" s="124">
        <v>610125092.14999998</v>
      </c>
      <c r="D24" s="124">
        <v>0</v>
      </c>
      <c r="E24" s="126">
        <v>610125092.14999998</v>
      </c>
      <c r="F24" s="126">
        <v>567943616.75</v>
      </c>
    </row>
    <row r="25" spans="1:6" ht="12" customHeight="1" x14ac:dyDescent="0.25">
      <c r="A25" s="125"/>
      <c r="B25" s="127" t="s">
        <v>210</v>
      </c>
      <c r="C25" s="123">
        <v>0</v>
      </c>
      <c r="D25" s="123">
        <v>545314618.99000001</v>
      </c>
      <c r="E25" s="128" t="s">
        <v>27</v>
      </c>
      <c r="F25" s="128" t="s">
        <v>27</v>
      </c>
    </row>
    <row r="26" spans="1:6" ht="12" customHeight="1" x14ac:dyDescent="0.25">
      <c r="A26" s="130"/>
      <c r="B26" s="45" t="s">
        <v>212</v>
      </c>
      <c r="C26" s="123">
        <v>4252.5200000000004</v>
      </c>
      <c r="D26" s="123">
        <v>322.05</v>
      </c>
      <c r="E26" s="123">
        <v>4574.5700000000006</v>
      </c>
      <c r="F26" s="123">
        <v>107101.28</v>
      </c>
    </row>
    <row r="27" spans="1:6" ht="20.149999999999999" customHeight="1" x14ac:dyDescent="0.25">
      <c r="A27" s="131" t="s">
        <v>15</v>
      </c>
      <c r="B27" s="132" t="s">
        <v>26</v>
      </c>
      <c r="C27" s="133">
        <v>611129769.94999993</v>
      </c>
      <c r="D27" s="133">
        <v>546545862.77999997</v>
      </c>
      <c r="E27" s="133">
        <v>612361013.74000001</v>
      </c>
      <c r="F27" s="133">
        <v>569424661.49000001</v>
      </c>
    </row>
    <row r="28" spans="1:6" ht="12" customHeight="1" x14ac:dyDescent="0.25">
      <c r="A28" s="125"/>
      <c r="B28" s="81" t="s">
        <v>213</v>
      </c>
      <c r="C28" s="124">
        <v>0</v>
      </c>
      <c r="D28" s="124">
        <v>0</v>
      </c>
      <c r="E28" s="126">
        <v>0</v>
      </c>
      <c r="F28" s="126">
        <v>0</v>
      </c>
    </row>
    <row r="29" spans="1:6" ht="12" customHeight="1" x14ac:dyDescent="0.25">
      <c r="A29" s="125"/>
      <c r="B29" s="81" t="s">
        <v>103</v>
      </c>
      <c r="C29" s="124">
        <v>0</v>
      </c>
      <c r="D29" s="124">
        <v>957840.98</v>
      </c>
      <c r="E29" s="126">
        <v>957840.98</v>
      </c>
      <c r="F29" s="126">
        <v>222108.97</v>
      </c>
    </row>
    <row r="30" spans="1:6" ht="12" customHeight="1" x14ac:dyDescent="0.25">
      <c r="A30" s="44"/>
      <c r="B30" s="81" t="s">
        <v>214</v>
      </c>
      <c r="C30" s="124">
        <v>0</v>
      </c>
      <c r="D30" s="124">
        <v>5118239.76</v>
      </c>
      <c r="E30" s="126">
        <v>5118239.76</v>
      </c>
      <c r="F30" s="126">
        <v>6081744.3399999999</v>
      </c>
    </row>
    <row r="31" spans="1:6" ht="12" customHeight="1" x14ac:dyDescent="0.25">
      <c r="A31" s="44"/>
      <c r="B31" s="81" t="s">
        <v>215</v>
      </c>
      <c r="C31" s="124">
        <v>1149041.51</v>
      </c>
      <c r="D31" s="124">
        <v>223663.55</v>
      </c>
      <c r="E31" s="126">
        <v>1372705.06</v>
      </c>
      <c r="F31" s="126">
        <v>32403.68</v>
      </c>
    </row>
    <row r="32" spans="1:6" ht="20.149999999999999" customHeight="1" x14ac:dyDescent="0.25">
      <c r="A32" s="134" t="s">
        <v>24</v>
      </c>
      <c r="B32" s="135" t="s">
        <v>216</v>
      </c>
      <c r="C32" s="136">
        <v>1149041.51</v>
      </c>
      <c r="D32" s="136">
        <v>6299744.29</v>
      </c>
      <c r="E32" s="136">
        <v>7448785.7999999998</v>
      </c>
      <c r="F32" s="136">
        <v>6336256.9900000002</v>
      </c>
    </row>
    <row r="33" spans="1:6" ht="12" customHeight="1" x14ac:dyDescent="0.25">
      <c r="A33" s="125"/>
      <c r="B33" s="45" t="s">
        <v>168</v>
      </c>
      <c r="C33" s="123">
        <v>39998193.880000003</v>
      </c>
      <c r="D33" s="123">
        <v>0</v>
      </c>
      <c r="E33" s="123">
        <v>39998193.880000003</v>
      </c>
      <c r="F33" s="123">
        <v>0</v>
      </c>
    </row>
    <row r="34" spans="1:6" ht="12" customHeight="1" x14ac:dyDescent="0.25">
      <c r="A34" s="137"/>
      <c r="B34" s="73" t="s">
        <v>169</v>
      </c>
      <c r="C34" s="123">
        <v>126261.28</v>
      </c>
      <c r="D34" s="123">
        <v>0</v>
      </c>
      <c r="E34" s="123">
        <v>126261.28</v>
      </c>
      <c r="F34" s="123">
        <v>256940.47</v>
      </c>
    </row>
    <row r="35" spans="1:6" ht="12" customHeight="1" x14ac:dyDescent="0.25">
      <c r="A35" s="137"/>
      <c r="B35" s="73" t="s">
        <v>233</v>
      </c>
      <c r="C35" s="123">
        <v>0</v>
      </c>
      <c r="D35" s="123">
        <v>499693.5</v>
      </c>
      <c r="E35" s="123">
        <v>499693.5</v>
      </c>
      <c r="F35" s="123">
        <v>3320228.4</v>
      </c>
    </row>
    <row r="36" spans="1:6" ht="20.149999999999999" customHeight="1" x14ac:dyDescent="0.25">
      <c r="A36" s="139" t="s">
        <v>25</v>
      </c>
      <c r="B36" s="135" t="s">
        <v>217</v>
      </c>
      <c r="C36" s="133">
        <v>40124455.160000004</v>
      </c>
      <c r="D36" s="133">
        <v>499693.5</v>
      </c>
      <c r="E36" s="133">
        <v>40624148.660000004</v>
      </c>
      <c r="F36" s="133">
        <v>3577168.87</v>
      </c>
    </row>
    <row r="37" spans="1:6" ht="20.149999999999999" customHeight="1" x14ac:dyDescent="0.25">
      <c r="A37" s="120" t="s">
        <v>35</v>
      </c>
      <c r="B37" s="57" t="s">
        <v>218</v>
      </c>
      <c r="C37" s="140">
        <v>0</v>
      </c>
      <c r="D37" s="140">
        <v>799302.93</v>
      </c>
      <c r="E37" s="140">
        <v>799302.93</v>
      </c>
      <c r="F37" s="140">
        <v>496485.22</v>
      </c>
    </row>
    <row r="38" spans="1:6" ht="12" customHeight="1" x14ac:dyDescent="0.25">
      <c r="A38" s="130"/>
      <c r="B38" s="127" t="s">
        <v>175</v>
      </c>
      <c r="C38" s="123">
        <v>2001443.36</v>
      </c>
      <c r="D38" s="123">
        <v>3643.3</v>
      </c>
      <c r="E38" s="123">
        <v>2005086.6600000001</v>
      </c>
      <c r="F38" s="123">
        <v>1943368.8199999998</v>
      </c>
    </row>
    <row r="39" spans="1:6" ht="12" customHeight="1" x14ac:dyDescent="0.25">
      <c r="A39" s="130"/>
      <c r="B39" s="127" t="s">
        <v>176</v>
      </c>
      <c r="C39" s="123">
        <v>309407055.19</v>
      </c>
      <c r="D39" s="123">
        <v>0</v>
      </c>
      <c r="E39" s="123">
        <v>309407055.19</v>
      </c>
      <c r="F39" s="123">
        <v>300682630.16000003</v>
      </c>
    </row>
    <row r="40" spans="1:6" ht="12" customHeight="1" x14ac:dyDescent="0.25">
      <c r="A40" s="117"/>
      <c r="B40" s="118" t="s">
        <v>177</v>
      </c>
      <c r="C40" s="123">
        <v>466325024.70999998</v>
      </c>
      <c r="D40" s="123">
        <v>11942977.939999999</v>
      </c>
      <c r="E40" s="123">
        <v>478268002.64999998</v>
      </c>
      <c r="F40" s="123">
        <v>457603463.35999995</v>
      </c>
    </row>
    <row r="41" spans="1:6" ht="12" customHeight="1" x14ac:dyDescent="0.25">
      <c r="A41" s="117"/>
      <c r="B41" s="118" t="s">
        <v>178</v>
      </c>
      <c r="C41" s="123">
        <v>0</v>
      </c>
      <c r="D41" s="123">
        <v>120163.13</v>
      </c>
      <c r="E41" s="123">
        <v>120163.13</v>
      </c>
      <c r="F41" s="123">
        <v>89413.57</v>
      </c>
    </row>
    <row r="42" spans="1:6" ht="12" customHeight="1" x14ac:dyDescent="0.25">
      <c r="A42" s="117"/>
      <c r="B42" s="118" t="s">
        <v>219</v>
      </c>
      <c r="C42" s="123">
        <v>1671.28</v>
      </c>
      <c r="D42" s="123">
        <v>30000.85</v>
      </c>
      <c r="E42" s="123">
        <v>31672.129999999997</v>
      </c>
      <c r="F42" s="123">
        <v>34376.51</v>
      </c>
    </row>
    <row r="43" spans="1:6" ht="20.149999999999999" customHeight="1" x14ac:dyDescent="0.25">
      <c r="A43" s="139" t="s">
        <v>37</v>
      </c>
      <c r="B43" s="142" t="s">
        <v>48</v>
      </c>
      <c r="C43" s="133">
        <v>777735194.53999996</v>
      </c>
      <c r="D43" s="133">
        <v>12096785.220000001</v>
      </c>
      <c r="E43" s="133">
        <v>789831979.75999999</v>
      </c>
      <c r="F43" s="133">
        <v>760353252.41999996</v>
      </c>
    </row>
    <row r="44" spans="1:6" ht="20.149999999999999" customHeight="1" x14ac:dyDescent="0.25">
      <c r="A44" s="143" t="s">
        <v>49</v>
      </c>
      <c r="B44" s="144" t="s">
        <v>50</v>
      </c>
      <c r="C44" s="145">
        <v>1433722717.3699999</v>
      </c>
      <c r="D44" s="145">
        <v>566241388.72000003</v>
      </c>
      <c r="E44" s="145">
        <v>1454649487.0999999</v>
      </c>
      <c r="F44" s="145">
        <v>1344640203.1099999</v>
      </c>
    </row>
    <row r="45" spans="1:6" ht="12" customHeight="1" x14ac:dyDescent="0.25">
      <c r="A45" s="117"/>
      <c r="B45" s="118" t="s">
        <v>220</v>
      </c>
      <c r="C45" s="119">
        <v>0</v>
      </c>
      <c r="D45" s="119">
        <v>16485992380.860001</v>
      </c>
      <c r="E45" s="119">
        <v>16485992380.860001</v>
      </c>
      <c r="F45" s="119">
        <v>15693278174</v>
      </c>
    </row>
    <row r="46" spans="1:6" ht="12" customHeight="1" x14ac:dyDescent="0.25">
      <c r="A46" s="146"/>
      <c r="B46" s="118" t="s">
        <v>221</v>
      </c>
      <c r="C46" s="119">
        <v>0</v>
      </c>
      <c r="D46" s="119">
        <v>0</v>
      </c>
      <c r="E46" s="119">
        <v>0</v>
      </c>
      <c r="F46" s="119">
        <v>0</v>
      </c>
    </row>
    <row r="47" spans="1:6" ht="12" customHeight="1" x14ac:dyDescent="0.25">
      <c r="A47" s="147"/>
      <c r="B47" s="148" t="s">
        <v>182</v>
      </c>
      <c r="C47" s="119">
        <v>77693823.109999999</v>
      </c>
      <c r="D47" s="119">
        <v>213771735.21000001</v>
      </c>
      <c r="E47" s="119">
        <v>291465558.31999999</v>
      </c>
      <c r="F47" s="119">
        <v>227938106.20999998</v>
      </c>
    </row>
    <row r="48" spans="1:6" ht="12" customHeight="1" x14ac:dyDescent="0.25">
      <c r="A48" s="147"/>
      <c r="B48" s="148" t="s">
        <v>237</v>
      </c>
      <c r="C48" s="119">
        <v>145000000</v>
      </c>
      <c r="D48" s="119">
        <v>250000000</v>
      </c>
      <c r="E48" s="119">
        <v>395000000</v>
      </c>
      <c r="F48" s="119">
        <v>272000000</v>
      </c>
    </row>
    <row r="49" spans="1:6" ht="12" customHeight="1" x14ac:dyDescent="0.25">
      <c r="A49" s="147"/>
      <c r="B49" s="148" t="s">
        <v>55</v>
      </c>
      <c r="C49" s="119">
        <v>0</v>
      </c>
      <c r="D49" s="119">
        <v>0</v>
      </c>
      <c r="E49" s="119">
        <v>0</v>
      </c>
      <c r="F49" s="119">
        <v>0</v>
      </c>
    </row>
    <row r="50" spans="1:6" ht="12" customHeight="1" x14ac:dyDescent="0.25">
      <c r="A50" s="147"/>
      <c r="B50" s="148" t="s">
        <v>153</v>
      </c>
      <c r="C50" s="119">
        <v>0</v>
      </c>
      <c r="D50" s="119">
        <v>423.67</v>
      </c>
      <c r="E50" s="119">
        <v>423.67</v>
      </c>
      <c r="F50" s="119">
        <v>1069.48</v>
      </c>
    </row>
    <row r="51" spans="1:6" ht="12" customHeight="1" x14ac:dyDescent="0.25">
      <c r="A51" s="147"/>
      <c r="B51" s="148" t="s">
        <v>234</v>
      </c>
      <c r="C51" s="119">
        <v>0</v>
      </c>
      <c r="D51" s="119">
        <v>0</v>
      </c>
      <c r="E51" s="119">
        <v>0</v>
      </c>
      <c r="F51" s="119">
        <v>325</v>
      </c>
    </row>
    <row r="52" spans="1:6" ht="12" customHeight="1" x14ac:dyDescent="0.25">
      <c r="A52" s="147"/>
      <c r="B52" s="148" t="s">
        <v>57</v>
      </c>
      <c r="C52" s="119">
        <v>0</v>
      </c>
      <c r="D52" s="119">
        <v>0</v>
      </c>
      <c r="E52" s="119">
        <v>0</v>
      </c>
      <c r="F52" s="119">
        <v>0</v>
      </c>
    </row>
    <row r="53" spans="1:6" ht="20.149999999999999" customHeight="1" x14ac:dyDescent="0.25">
      <c r="A53" s="149" t="s">
        <v>58</v>
      </c>
      <c r="B53" s="75" t="s">
        <v>59</v>
      </c>
      <c r="C53" s="93">
        <v>222693823.11000001</v>
      </c>
      <c r="D53" s="93">
        <v>16949764539.74</v>
      </c>
      <c r="E53" s="93">
        <v>17172458362.85</v>
      </c>
      <c r="F53" s="93">
        <v>16193217674.689999</v>
      </c>
    </row>
    <row r="54" spans="1:6" ht="30" customHeight="1" x14ac:dyDescent="0.25">
      <c r="A54" s="150"/>
      <c r="B54" s="75" t="s">
        <v>60</v>
      </c>
      <c r="C54" s="93">
        <v>1656416540.48</v>
      </c>
      <c r="D54" s="93">
        <v>18102869516.469997</v>
      </c>
      <c r="E54" s="93">
        <v>19213971437.959999</v>
      </c>
      <c r="F54" s="93">
        <v>18155090406.529999</v>
      </c>
    </row>
    <row r="56" spans="1:6" ht="20.149999999999999" customHeight="1" x14ac:dyDescent="0.25">
      <c r="A56" s="172"/>
      <c r="B56" s="167" t="s">
        <v>61</v>
      </c>
      <c r="C56" s="170" t="s">
        <v>134</v>
      </c>
      <c r="D56" s="170" t="s">
        <v>5</v>
      </c>
      <c r="E56" s="170">
        <v>2017</v>
      </c>
      <c r="F56" s="170">
        <v>2016</v>
      </c>
    </row>
    <row r="57" spans="1:6" ht="12" customHeight="1" x14ac:dyDescent="0.25">
      <c r="A57" s="80"/>
      <c r="B57" s="81" t="s">
        <v>187</v>
      </c>
      <c r="C57" s="123">
        <v>786475806.63999999</v>
      </c>
      <c r="D57" s="123">
        <v>0</v>
      </c>
      <c r="E57" s="123">
        <v>786475806.63999999</v>
      </c>
      <c r="F57" s="123">
        <v>756492380.48000002</v>
      </c>
    </row>
    <row r="58" spans="1:6" ht="12" customHeight="1" x14ac:dyDescent="0.25">
      <c r="A58" s="80"/>
      <c r="B58" s="81" t="s">
        <v>63</v>
      </c>
      <c r="C58" s="151">
        <v>0</v>
      </c>
      <c r="D58" s="123">
        <v>0</v>
      </c>
      <c r="E58" s="123">
        <v>0</v>
      </c>
      <c r="F58" s="123">
        <v>0</v>
      </c>
    </row>
    <row r="59" spans="1:6" ht="12" customHeight="1" x14ac:dyDescent="0.25">
      <c r="A59" s="80"/>
      <c r="B59" s="81" t="s">
        <v>188</v>
      </c>
      <c r="C59" s="123">
        <v>0</v>
      </c>
      <c r="D59" s="123">
        <v>18093199512.110001</v>
      </c>
      <c r="E59" s="123">
        <v>18093199512.110001</v>
      </c>
      <c r="F59" s="123">
        <v>17052554283.98</v>
      </c>
    </row>
    <row r="60" spans="1:6" ht="20.149999999999999" customHeight="1" x14ac:dyDescent="0.25">
      <c r="A60" s="152" t="s">
        <v>13</v>
      </c>
      <c r="B60" s="135" t="s">
        <v>65</v>
      </c>
      <c r="C60" s="153">
        <v>786475806.63999999</v>
      </c>
      <c r="D60" s="153">
        <v>18093199512.110001</v>
      </c>
      <c r="E60" s="153">
        <v>18879675318.75</v>
      </c>
      <c r="F60" s="153">
        <v>17809046664.459999</v>
      </c>
    </row>
    <row r="61" spans="1:6" ht="20.149999999999999" customHeight="1" x14ac:dyDescent="0.25">
      <c r="A61" s="152" t="s">
        <v>15</v>
      </c>
      <c r="B61" s="135" t="s">
        <v>66</v>
      </c>
      <c r="C61" s="140">
        <v>0</v>
      </c>
      <c r="D61" s="140">
        <v>1276508.6399999999</v>
      </c>
      <c r="E61" s="140">
        <v>1276508.6399999999</v>
      </c>
      <c r="F61" s="140">
        <v>1141798.05</v>
      </c>
    </row>
    <row r="62" spans="1:6" ht="20.149999999999999" customHeight="1" x14ac:dyDescent="0.25">
      <c r="A62" s="87" t="s">
        <v>17</v>
      </c>
      <c r="B62" s="88" t="s">
        <v>68</v>
      </c>
      <c r="C62" s="145">
        <v>786475806.63999999</v>
      </c>
      <c r="D62" s="145">
        <v>18094476020.75</v>
      </c>
      <c r="E62" s="145">
        <v>18880951827.389999</v>
      </c>
      <c r="F62" s="145">
        <v>17810188462.509998</v>
      </c>
    </row>
    <row r="63" spans="1:6" ht="12" customHeight="1" x14ac:dyDescent="0.25">
      <c r="A63" s="80"/>
      <c r="B63" s="81" t="s">
        <v>190</v>
      </c>
      <c r="C63" s="123">
        <v>1330724.7</v>
      </c>
      <c r="D63" s="123">
        <v>0</v>
      </c>
      <c r="E63" s="123">
        <v>1330724.7</v>
      </c>
      <c r="F63" s="123">
        <v>1416021.28</v>
      </c>
    </row>
    <row r="64" spans="1:6" ht="12" customHeight="1" x14ac:dyDescent="0.25">
      <c r="A64" s="80"/>
      <c r="B64" s="81" t="s">
        <v>222</v>
      </c>
      <c r="C64" s="154">
        <v>0</v>
      </c>
      <c r="D64" s="154">
        <v>0</v>
      </c>
      <c r="E64" s="154">
        <v>0</v>
      </c>
      <c r="F64" s="154">
        <v>0</v>
      </c>
    </row>
    <row r="65" spans="1:6" ht="12" customHeight="1" x14ac:dyDescent="0.25">
      <c r="A65" s="80"/>
      <c r="B65" s="81" t="s">
        <v>223</v>
      </c>
      <c r="C65" s="119">
        <v>0</v>
      </c>
      <c r="D65" s="119">
        <v>0</v>
      </c>
      <c r="E65" s="119">
        <v>0</v>
      </c>
      <c r="F65" s="119">
        <v>0</v>
      </c>
    </row>
    <row r="66" spans="1:6" ht="20.149999999999999" customHeight="1" x14ac:dyDescent="0.25">
      <c r="A66" s="152" t="s">
        <v>13</v>
      </c>
      <c r="B66" s="135" t="s">
        <v>224</v>
      </c>
      <c r="C66" s="133">
        <v>1330724.7</v>
      </c>
      <c r="D66" s="133">
        <v>0</v>
      </c>
      <c r="E66" s="133">
        <v>1330724.7</v>
      </c>
      <c r="F66" s="133">
        <v>1416021.28</v>
      </c>
    </row>
    <row r="67" spans="1:6" ht="12" customHeight="1" x14ac:dyDescent="0.25">
      <c r="A67" s="80"/>
      <c r="B67" s="81" t="s">
        <v>19</v>
      </c>
      <c r="C67" s="123">
        <v>14501358.26</v>
      </c>
      <c r="D67" s="123">
        <v>21911.07</v>
      </c>
      <c r="E67" s="123">
        <v>14523269.33</v>
      </c>
      <c r="F67" s="123">
        <v>14545756.149999999</v>
      </c>
    </row>
    <row r="68" spans="1:6" ht="12" customHeight="1" x14ac:dyDescent="0.25">
      <c r="A68" s="80"/>
      <c r="B68" s="81" t="s">
        <v>225</v>
      </c>
      <c r="C68" s="155">
        <v>4123.7</v>
      </c>
      <c r="D68" s="155">
        <v>0</v>
      </c>
      <c r="E68" s="155">
        <v>4123.7</v>
      </c>
      <c r="F68" s="155">
        <v>3685.5</v>
      </c>
    </row>
    <row r="69" spans="1:6" ht="12" customHeight="1" x14ac:dyDescent="0.25">
      <c r="A69" s="80"/>
      <c r="B69" s="81" t="s">
        <v>223</v>
      </c>
      <c r="C69" s="119">
        <v>0</v>
      </c>
      <c r="D69" s="119">
        <v>0</v>
      </c>
      <c r="E69" s="119">
        <v>0</v>
      </c>
      <c r="F69" s="119">
        <v>0</v>
      </c>
    </row>
    <row r="70" spans="1:6" ht="12" customHeight="1" x14ac:dyDescent="0.25">
      <c r="A70" s="80"/>
      <c r="B70" s="81" t="s">
        <v>226</v>
      </c>
      <c r="C70" s="123">
        <v>308623429.52999997</v>
      </c>
      <c r="D70" s="123">
        <v>0</v>
      </c>
      <c r="E70" s="123">
        <v>308623429.52999997</v>
      </c>
      <c r="F70" s="123">
        <v>288073794.76999998</v>
      </c>
    </row>
    <row r="71" spans="1:6" ht="12" customHeight="1" x14ac:dyDescent="0.25">
      <c r="A71" s="80"/>
      <c r="B71" s="81" t="s">
        <v>70</v>
      </c>
      <c r="C71" s="155">
        <v>545314618.99000001</v>
      </c>
      <c r="D71" s="155">
        <v>0</v>
      </c>
      <c r="E71" s="156" t="s">
        <v>27</v>
      </c>
      <c r="F71" s="156" t="s">
        <v>27</v>
      </c>
    </row>
    <row r="72" spans="1:6" ht="20.149999999999999" customHeight="1" x14ac:dyDescent="0.25">
      <c r="A72" s="152" t="s">
        <v>15</v>
      </c>
      <c r="B72" s="135" t="s">
        <v>74</v>
      </c>
      <c r="C72" s="153">
        <v>868443530.48000002</v>
      </c>
      <c r="D72" s="153">
        <v>21911.07</v>
      </c>
      <c r="E72" s="153">
        <v>323150822.55999994</v>
      </c>
      <c r="F72" s="153">
        <v>302623236.41999996</v>
      </c>
    </row>
    <row r="73" spans="1:6" ht="12" customHeight="1" x14ac:dyDescent="0.25">
      <c r="A73" s="44"/>
      <c r="B73" s="157" t="s">
        <v>227</v>
      </c>
      <c r="C73" s="123">
        <v>0</v>
      </c>
      <c r="D73" s="123">
        <v>0</v>
      </c>
      <c r="E73" s="123">
        <v>0</v>
      </c>
      <c r="F73" s="123">
        <v>70856.36</v>
      </c>
    </row>
    <row r="74" spans="1:6" ht="12" customHeight="1" x14ac:dyDescent="0.25">
      <c r="A74" s="158"/>
      <c r="B74" s="148" t="s">
        <v>228</v>
      </c>
      <c r="C74" s="155">
        <v>0</v>
      </c>
      <c r="D74" s="155">
        <v>0</v>
      </c>
      <c r="E74" s="155">
        <v>0</v>
      </c>
      <c r="F74" s="155">
        <v>12648709.52</v>
      </c>
    </row>
    <row r="75" spans="1:6" ht="20.149999999999999" customHeight="1" x14ac:dyDescent="0.25">
      <c r="A75" s="152" t="s">
        <v>24</v>
      </c>
      <c r="B75" s="135" t="s">
        <v>36</v>
      </c>
      <c r="C75" s="153">
        <v>0</v>
      </c>
      <c r="D75" s="153">
        <v>0</v>
      </c>
      <c r="E75" s="153">
        <v>0</v>
      </c>
      <c r="F75" s="153">
        <v>12719565.879999999</v>
      </c>
    </row>
    <row r="76" spans="1:6" ht="12" customHeight="1" x14ac:dyDescent="0.25">
      <c r="A76" s="44"/>
      <c r="B76" s="157" t="s">
        <v>90</v>
      </c>
      <c r="C76" s="123">
        <v>0</v>
      </c>
      <c r="D76" s="123">
        <v>793554.67</v>
      </c>
      <c r="E76" s="123">
        <v>793554.67</v>
      </c>
      <c r="F76" s="123">
        <v>1966632.16</v>
      </c>
    </row>
    <row r="77" spans="1:6" ht="12" customHeight="1" x14ac:dyDescent="0.25">
      <c r="A77" s="158"/>
      <c r="B77" s="159" t="s">
        <v>229</v>
      </c>
      <c r="C77" s="123">
        <v>5525.69</v>
      </c>
      <c r="D77" s="123">
        <v>72996.740000000005</v>
      </c>
      <c r="E77" s="123">
        <v>78522.430000000008</v>
      </c>
      <c r="F77" s="123">
        <v>151899.01999999999</v>
      </c>
    </row>
    <row r="78" spans="1:6" ht="20.149999999999999" customHeight="1" x14ac:dyDescent="0.25">
      <c r="A78" s="134" t="s">
        <v>25</v>
      </c>
      <c r="B78" s="135" t="s">
        <v>230</v>
      </c>
      <c r="C78" s="160">
        <v>5525.69</v>
      </c>
      <c r="D78" s="160">
        <v>866551.41</v>
      </c>
      <c r="E78" s="160">
        <v>872077.10000000009</v>
      </c>
      <c r="F78" s="160">
        <v>2118531.1799999997</v>
      </c>
    </row>
    <row r="79" spans="1:6" ht="12" customHeight="1" x14ac:dyDescent="0.25">
      <c r="A79" s="158"/>
      <c r="B79" s="81" t="s">
        <v>231</v>
      </c>
      <c r="C79" s="123">
        <v>107803.9</v>
      </c>
      <c r="D79" s="123">
        <v>1955911.84</v>
      </c>
      <c r="E79" s="123">
        <v>2063715.74</v>
      </c>
      <c r="F79" s="123">
        <v>470155.42</v>
      </c>
    </row>
    <row r="80" spans="1:6" ht="12" customHeight="1" x14ac:dyDescent="0.25">
      <c r="A80" s="80"/>
      <c r="B80" s="81" t="s">
        <v>200</v>
      </c>
      <c r="C80" s="123">
        <v>540</v>
      </c>
      <c r="D80" s="123">
        <v>20076.25</v>
      </c>
      <c r="E80" s="123">
        <v>20616.25</v>
      </c>
      <c r="F80" s="123">
        <v>40795</v>
      </c>
    </row>
    <row r="81" spans="1:6" ht="12" customHeight="1" x14ac:dyDescent="0.25">
      <c r="A81" s="80"/>
      <c r="B81" s="81" t="s">
        <v>202</v>
      </c>
      <c r="C81" s="123">
        <v>52609.07</v>
      </c>
      <c r="D81" s="123">
        <v>0</v>
      </c>
      <c r="E81" s="123">
        <v>52609.07</v>
      </c>
      <c r="F81" s="123">
        <v>58687.92</v>
      </c>
    </row>
    <row r="82" spans="1:6" ht="12" customHeight="1" x14ac:dyDescent="0.25">
      <c r="A82" s="80"/>
      <c r="B82" s="81" t="s">
        <v>219</v>
      </c>
      <c r="C82" s="123">
        <v>0</v>
      </c>
      <c r="D82" s="123">
        <v>5529045.1500000004</v>
      </c>
      <c r="E82" s="123">
        <v>5529045.1500000004</v>
      </c>
      <c r="F82" s="123">
        <v>25454950.920000002</v>
      </c>
    </row>
    <row r="83" spans="1:6" ht="20.149999999999999" customHeight="1" x14ac:dyDescent="0.25">
      <c r="A83" s="152" t="s">
        <v>35</v>
      </c>
      <c r="B83" s="135" t="s">
        <v>48</v>
      </c>
      <c r="C83" s="133">
        <v>160952.97</v>
      </c>
      <c r="D83" s="133">
        <v>7505033.2400000002</v>
      </c>
      <c r="E83" s="133">
        <v>7665986.2100000009</v>
      </c>
      <c r="F83" s="133">
        <v>26024589.260000002</v>
      </c>
    </row>
    <row r="84" spans="1:6" ht="20.149999999999999" customHeight="1" x14ac:dyDescent="0.25">
      <c r="A84" s="87" t="s">
        <v>49</v>
      </c>
      <c r="B84" s="88" t="s">
        <v>50</v>
      </c>
      <c r="C84" s="145">
        <v>869940733.84000003</v>
      </c>
      <c r="D84" s="145">
        <v>8393495.7200000007</v>
      </c>
      <c r="E84" s="145">
        <v>333019610.56999993</v>
      </c>
      <c r="F84" s="145">
        <v>344901944.01999992</v>
      </c>
    </row>
    <row r="85" spans="1:6" ht="12" customHeight="1" x14ac:dyDescent="0.25">
      <c r="A85" s="80"/>
      <c r="B85" s="81" t="s">
        <v>83</v>
      </c>
      <c r="C85" s="119">
        <v>0</v>
      </c>
      <c r="D85" s="119">
        <v>0</v>
      </c>
      <c r="E85" s="119">
        <v>0</v>
      </c>
      <c r="F85" s="119">
        <v>0</v>
      </c>
    </row>
    <row r="86" spans="1:6" ht="20.149999999999999" customHeight="1" x14ac:dyDescent="0.25">
      <c r="A86" s="87" t="s">
        <v>58</v>
      </c>
      <c r="B86" s="88" t="s">
        <v>59</v>
      </c>
      <c r="C86" s="145">
        <v>0</v>
      </c>
      <c r="D86" s="145">
        <v>0</v>
      </c>
      <c r="E86" s="145">
        <v>0</v>
      </c>
      <c r="F86" s="145">
        <v>0</v>
      </c>
    </row>
    <row r="87" spans="1:6" ht="30" customHeight="1" x14ac:dyDescent="0.25">
      <c r="A87" s="87"/>
      <c r="B87" s="88" t="s">
        <v>84</v>
      </c>
      <c r="C87" s="145">
        <v>1656416540.48</v>
      </c>
      <c r="D87" s="145">
        <v>18102869516.470001</v>
      </c>
      <c r="E87" s="145">
        <v>19213971437.959999</v>
      </c>
      <c r="F87" s="145">
        <v>18155090406.529999</v>
      </c>
    </row>
  </sheetData>
  <pageMargins left="0.7" right="0.7" top="0.75" bottom="0.75" header="0.3" footer="0.3"/>
  <pageSetup paperSize="9" scale="91" orientation="portrait" r:id="rId1"/>
  <rowBreaks count="1" manualBreakCount="1"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F87"/>
  <sheetViews>
    <sheetView showGridLines="0" topLeftCell="A40" zoomScaleNormal="100" workbookViewId="0">
      <selection activeCell="D50" sqref="D50"/>
    </sheetView>
  </sheetViews>
  <sheetFormatPr defaultColWidth="11.453125" defaultRowHeight="12.5" x14ac:dyDescent="0.25"/>
  <cols>
    <col min="1" max="1" width="3.1796875" customWidth="1"/>
    <col min="2" max="2" width="33.81640625" customWidth="1"/>
    <col min="3" max="7" width="14.7265625" customWidth="1"/>
  </cols>
  <sheetData>
    <row r="1" spans="1:6" ht="13" customHeight="1" x14ac:dyDescent="0.25">
      <c r="A1" s="23" t="s">
        <v>120</v>
      </c>
    </row>
    <row r="2" spans="1:6" ht="11.15" customHeight="1" x14ac:dyDescent="0.25">
      <c r="A2" s="25" t="s">
        <v>121</v>
      </c>
    </row>
    <row r="3" spans="1:6" ht="11.15" customHeight="1" x14ac:dyDescent="0.25">
      <c r="A3" s="25" t="s">
        <v>122</v>
      </c>
    </row>
    <row r="4" spans="1:6" ht="11.15" customHeight="1" x14ac:dyDescent="0.25">
      <c r="A4" s="25" t="s">
        <v>236</v>
      </c>
      <c r="C4" s="163"/>
    </row>
    <row r="5" spans="1:6" ht="11.15" customHeight="1" x14ac:dyDescent="0.25">
      <c r="A5" s="25" t="s">
        <v>124</v>
      </c>
      <c r="C5" s="163"/>
    </row>
    <row r="6" spans="1:6" ht="11.15" customHeight="1" x14ac:dyDescent="0.25">
      <c r="A6" s="26" t="s">
        <v>123</v>
      </c>
    </row>
    <row r="7" spans="1:6" ht="11.15" customHeight="1" x14ac:dyDescent="0.25">
      <c r="A7" s="27"/>
    </row>
    <row r="8" spans="1:6" ht="20.149999999999999" customHeight="1" x14ac:dyDescent="0.25">
      <c r="A8" s="164"/>
      <c r="B8" s="165" t="s">
        <v>0</v>
      </c>
      <c r="C8" s="166" t="s">
        <v>134</v>
      </c>
      <c r="D8" s="166" t="s">
        <v>5</v>
      </c>
      <c r="E8" s="166">
        <v>2016</v>
      </c>
      <c r="F8" s="166">
        <v>2015</v>
      </c>
    </row>
    <row r="9" spans="1:6" ht="12" customHeight="1" x14ac:dyDescent="0.25">
      <c r="A9" s="117"/>
      <c r="B9" s="45" t="s">
        <v>156</v>
      </c>
      <c r="C9" s="90">
        <v>0</v>
      </c>
      <c r="D9" s="90">
        <v>145193547.28</v>
      </c>
      <c r="E9" s="90">
        <v>145193547.28</v>
      </c>
      <c r="F9" s="90">
        <v>145627793.91999999</v>
      </c>
    </row>
    <row r="10" spans="1:6" ht="12" customHeight="1" x14ac:dyDescent="0.25">
      <c r="A10" s="117"/>
      <c r="B10" s="45" t="s">
        <v>157</v>
      </c>
      <c r="C10" s="90">
        <v>0</v>
      </c>
      <c r="D10" s="90">
        <v>395364374.01000005</v>
      </c>
      <c r="E10" s="90">
        <v>395364374.01000005</v>
      </c>
      <c r="F10" s="90">
        <v>368310566.74000001</v>
      </c>
    </row>
    <row r="11" spans="1:6" ht="12" customHeight="1" x14ac:dyDescent="0.25">
      <c r="A11" s="117"/>
      <c r="B11" s="118" t="s">
        <v>158</v>
      </c>
      <c r="C11" s="119">
        <v>0</v>
      </c>
      <c r="D11" s="119">
        <v>649233.94999999995</v>
      </c>
      <c r="E11" s="119">
        <v>649233.94999999995</v>
      </c>
      <c r="F11" s="119">
        <v>649233.94999999995</v>
      </c>
    </row>
    <row r="12" spans="1:6" ht="12" customHeight="1" x14ac:dyDescent="0.25">
      <c r="A12" s="117"/>
      <c r="B12" s="45" t="s">
        <v>10</v>
      </c>
      <c r="C12" s="90">
        <v>0</v>
      </c>
      <c r="D12" s="90">
        <v>0</v>
      </c>
      <c r="E12" s="90">
        <v>0</v>
      </c>
      <c r="F12" s="90">
        <v>0</v>
      </c>
    </row>
    <row r="13" spans="1:6" ht="12" customHeight="1" x14ac:dyDescent="0.25">
      <c r="A13" s="117"/>
      <c r="B13" s="45" t="s">
        <v>159</v>
      </c>
      <c r="C13" s="90">
        <v>0</v>
      </c>
      <c r="D13" s="90">
        <v>-130216619.38</v>
      </c>
      <c r="E13" s="90">
        <v>-130216619.38</v>
      </c>
      <c r="F13" s="90">
        <v>-122261646.29000001</v>
      </c>
    </row>
    <row r="14" spans="1:6" ht="12" customHeight="1" x14ac:dyDescent="0.25">
      <c r="A14" s="117"/>
      <c r="B14" s="118" t="s">
        <v>160</v>
      </c>
      <c r="C14" s="119">
        <v>0</v>
      </c>
      <c r="D14" s="119">
        <v>-649233.94999999995</v>
      </c>
      <c r="E14" s="119">
        <v>-649233.94999999995</v>
      </c>
      <c r="F14" s="119">
        <v>-649233.94999999995</v>
      </c>
    </row>
    <row r="15" spans="1:6" ht="20.149999999999999" customHeight="1" x14ac:dyDescent="0.25">
      <c r="A15" s="120" t="s">
        <v>13</v>
      </c>
      <c r="B15" s="57" t="s">
        <v>14</v>
      </c>
      <c r="C15" s="92">
        <v>0</v>
      </c>
      <c r="D15" s="92">
        <v>410341301.91000015</v>
      </c>
      <c r="E15" s="92">
        <v>410341301.91000015</v>
      </c>
      <c r="F15" s="92">
        <v>391676714.36999995</v>
      </c>
    </row>
    <row r="16" spans="1:6" ht="20.149999999999999" customHeight="1" x14ac:dyDescent="0.25">
      <c r="A16" s="120" t="s">
        <v>15</v>
      </c>
      <c r="B16" s="57" t="s">
        <v>16</v>
      </c>
      <c r="C16" s="92">
        <v>0</v>
      </c>
      <c r="D16" s="92">
        <v>206891226.81999999</v>
      </c>
      <c r="E16" s="92">
        <v>206891226.81999999</v>
      </c>
      <c r="F16" s="92">
        <v>243442771.06</v>
      </c>
    </row>
    <row r="17" spans="1:6" ht="20.149999999999999" customHeight="1" x14ac:dyDescent="0.25">
      <c r="A17" s="121" t="s">
        <v>17</v>
      </c>
      <c r="B17" s="75" t="s">
        <v>18</v>
      </c>
      <c r="C17" s="93">
        <v>0</v>
      </c>
      <c r="D17" s="93">
        <v>617232528.73000014</v>
      </c>
      <c r="E17" s="93">
        <v>617232528.73000014</v>
      </c>
      <c r="F17" s="93">
        <v>635119485.42999995</v>
      </c>
    </row>
    <row r="18" spans="1:6" ht="12" customHeight="1" x14ac:dyDescent="0.25">
      <c r="A18" s="117"/>
      <c r="B18" s="45" t="s">
        <v>161</v>
      </c>
      <c r="C18" s="122">
        <v>0</v>
      </c>
      <c r="D18" s="122">
        <v>0</v>
      </c>
      <c r="E18" s="90">
        <v>0</v>
      </c>
      <c r="F18" s="90">
        <v>0</v>
      </c>
    </row>
    <row r="19" spans="1:6" ht="12" customHeight="1" x14ac:dyDescent="0.25">
      <c r="A19" s="117"/>
      <c r="B19" s="45" t="s">
        <v>162</v>
      </c>
      <c r="C19" s="122">
        <v>2462645.48</v>
      </c>
      <c r="D19" s="122">
        <v>0</v>
      </c>
      <c r="E19" s="123">
        <v>2462645.48</v>
      </c>
      <c r="F19" s="123">
        <v>1926105.16</v>
      </c>
    </row>
    <row r="20" spans="1:6" ht="12" customHeight="1" x14ac:dyDescent="0.25">
      <c r="A20" s="117"/>
      <c r="B20" s="45" t="s">
        <v>70</v>
      </c>
      <c r="C20" s="122">
        <v>1989732.64</v>
      </c>
      <c r="D20" s="122">
        <v>0</v>
      </c>
      <c r="E20" s="123">
        <v>1989732.64</v>
      </c>
      <c r="F20" s="123">
        <v>595143.68999999994</v>
      </c>
    </row>
    <row r="21" spans="1:6" ht="20.149999999999999" customHeight="1" x14ac:dyDescent="0.25">
      <c r="A21" s="120" t="s">
        <v>13</v>
      </c>
      <c r="B21" s="57" t="s">
        <v>207</v>
      </c>
      <c r="C21" s="92">
        <v>4452378.12</v>
      </c>
      <c r="D21" s="92">
        <v>0</v>
      </c>
      <c r="E21" s="92">
        <v>4452378.12</v>
      </c>
      <c r="F21" s="92">
        <v>2521248.8499999996</v>
      </c>
    </row>
    <row r="22" spans="1:6" ht="12" customHeight="1" x14ac:dyDescent="0.25">
      <c r="A22" s="125"/>
      <c r="B22" s="43" t="s">
        <v>164</v>
      </c>
      <c r="C22" s="123">
        <v>12308.7</v>
      </c>
      <c r="D22" s="123">
        <v>1278095.21</v>
      </c>
      <c r="E22" s="123">
        <v>1290403.9099999999</v>
      </c>
      <c r="F22" s="123">
        <v>1234799.8799999999</v>
      </c>
    </row>
    <row r="23" spans="1:6" ht="12" customHeight="1" x14ac:dyDescent="0.25">
      <c r="A23" s="125"/>
      <c r="B23" s="43" t="s">
        <v>208</v>
      </c>
      <c r="C23" s="123">
        <v>83539.55</v>
      </c>
      <c r="D23" s="123">
        <v>0</v>
      </c>
      <c r="E23" s="123">
        <v>83539.55</v>
      </c>
      <c r="F23" s="123">
        <v>76527.009999999995</v>
      </c>
    </row>
    <row r="24" spans="1:6" ht="12" customHeight="1" x14ac:dyDescent="0.25">
      <c r="A24" s="1"/>
      <c r="B24" s="81" t="s">
        <v>209</v>
      </c>
      <c r="C24" s="124">
        <v>567943616.75</v>
      </c>
      <c r="D24" s="124">
        <v>0</v>
      </c>
      <c r="E24" s="126">
        <v>567943616.75</v>
      </c>
      <c r="F24" s="126">
        <v>523735263.66000003</v>
      </c>
    </row>
    <row r="25" spans="1:6" ht="12" customHeight="1" x14ac:dyDescent="0.25">
      <c r="A25" s="125"/>
      <c r="B25" s="127" t="s">
        <v>210</v>
      </c>
      <c r="C25" s="123">
        <v>0</v>
      </c>
      <c r="D25" s="123">
        <v>580656129.25</v>
      </c>
      <c r="E25" s="128" t="s">
        <v>27</v>
      </c>
      <c r="F25" s="128" t="s">
        <v>27</v>
      </c>
    </row>
    <row r="26" spans="1:6" ht="12" customHeight="1" x14ac:dyDescent="0.25">
      <c r="A26" s="130"/>
      <c r="B26" s="45" t="s">
        <v>212</v>
      </c>
      <c r="C26" s="123">
        <v>100139.7</v>
      </c>
      <c r="D26" s="123">
        <v>6961.58</v>
      </c>
      <c r="E26" s="123">
        <v>107101.28</v>
      </c>
      <c r="F26" s="123">
        <v>247881.62999999998</v>
      </c>
    </row>
    <row r="27" spans="1:6" ht="20.149999999999999" customHeight="1" x14ac:dyDescent="0.25">
      <c r="A27" s="131" t="s">
        <v>15</v>
      </c>
      <c r="B27" s="132" t="s">
        <v>26</v>
      </c>
      <c r="C27" s="133">
        <v>568139604.70000005</v>
      </c>
      <c r="D27" s="133">
        <v>581941186.04000008</v>
      </c>
      <c r="E27" s="133">
        <v>569424661.49000001</v>
      </c>
      <c r="F27" s="133">
        <v>525294472.18000001</v>
      </c>
    </row>
    <row r="28" spans="1:6" ht="12" customHeight="1" x14ac:dyDescent="0.25">
      <c r="A28" s="125"/>
      <c r="B28" s="81" t="s">
        <v>213</v>
      </c>
      <c r="C28" s="124">
        <v>0</v>
      </c>
      <c r="D28" s="124">
        <v>0</v>
      </c>
      <c r="E28" s="126">
        <v>0</v>
      </c>
      <c r="F28" s="126">
        <v>0</v>
      </c>
    </row>
    <row r="29" spans="1:6" ht="12" customHeight="1" x14ac:dyDescent="0.25">
      <c r="A29" s="125"/>
      <c r="B29" s="81" t="s">
        <v>103</v>
      </c>
      <c r="C29" s="124">
        <v>0</v>
      </c>
      <c r="D29" s="124">
        <v>222108.97</v>
      </c>
      <c r="E29" s="126">
        <v>222108.97</v>
      </c>
      <c r="F29" s="126">
        <v>239951.14</v>
      </c>
    </row>
    <row r="30" spans="1:6" ht="12" customHeight="1" x14ac:dyDescent="0.25">
      <c r="A30" s="44"/>
      <c r="B30" s="81" t="s">
        <v>214</v>
      </c>
      <c r="C30" s="124">
        <v>0</v>
      </c>
      <c r="D30" s="124">
        <v>6081744.3399999999</v>
      </c>
      <c r="E30" s="126">
        <v>6081744.3399999999</v>
      </c>
      <c r="F30" s="126">
        <v>6908637.4699999997</v>
      </c>
    </row>
    <row r="31" spans="1:6" ht="12" customHeight="1" x14ac:dyDescent="0.25">
      <c r="A31" s="44"/>
      <c r="B31" s="81" t="s">
        <v>215</v>
      </c>
      <c r="C31" s="124">
        <v>1201.4000000000001</v>
      </c>
      <c r="D31" s="124">
        <v>31202.28</v>
      </c>
      <c r="E31" s="126">
        <v>32403.68</v>
      </c>
      <c r="F31" s="126">
        <v>51307.57</v>
      </c>
    </row>
    <row r="32" spans="1:6" ht="20.149999999999999" customHeight="1" x14ac:dyDescent="0.25">
      <c r="A32" s="134" t="s">
        <v>24</v>
      </c>
      <c r="B32" s="135" t="s">
        <v>216</v>
      </c>
      <c r="C32" s="136">
        <v>1201.4000000000001</v>
      </c>
      <c r="D32" s="136">
        <v>6335055.5899999999</v>
      </c>
      <c r="E32" s="136">
        <v>6336256.9900000002</v>
      </c>
      <c r="F32" s="136">
        <v>7199896.1799999997</v>
      </c>
    </row>
    <row r="33" spans="1:6" ht="12" customHeight="1" x14ac:dyDescent="0.25">
      <c r="A33" s="125"/>
      <c r="B33" s="45" t="s">
        <v>168</v>
      </c>
      <c r="C33" s="123">
        <v>0</v>
      </c>
      <c r="D33" s="123">
        <v>0</v>
      </c>
      <c r="E33" s="123">
        <v>0</v>
      </c>
      <c r="F33" s="123">
        <v>0</v>
      </c>
    </row>
    <row r="34" spans="1:6" ht="12" customHeight="1" x14ac:dyDescent="0.25">
      <c r="A34" s="137"/>
      <c r="B34" s="73" t="s">
        <v>169</v>
      </c>
      <c r="C34" s="123">
        <v>256940.47</v>
      </c>
      <c r="D34" s="123">
        <v>0</v>
      </c>
      <c r="E34" s="123">
        <v>256940.47</v>
      </c>
      <c r="F34" s="123">
        <v>132717.29</v>
      </c>
    </row>
    <row r="35" spans="1:6" ht="12" customHeight="1" x14ac:dyDescent="0.25">
      <c r="A35" s="137"/>
      <c r="B35" s="73" t="s">
        <v>233</v>
      </c>
      <c r="C35" s="123">
        <v>0</v>
      </c>
      <c r="D35" s="123">
        <v>3320228.4</v>
      </c>
      <c r="E35" s="123">
        <v>3320228.4</v>
      </c>
      <c r="F35" s="123">
        <v>21510.73</v>
      </c>
    </row>
    <row r="36" spans="1:6" ht="20.149999999999999" customHeight="1" x14ac:dyDescent="0.25">
      <c r="A36" s="139" t="s">
        <v>25</v>
      </c>
      <c r="B36" s="135" t="s">
        <v>217</v>
      </c>
      <c r="C36" s="133">
        <v>256940.47</v>
      </c>
      <c r="D36" s="133">
        <v>3320228.4</v>
      </c>
      <c r="E36" s="133">
        <v>3577168.87</v>
      </c>
      <c r="F36" s="133">
        <v>154228.02000000002</v>
      </c>
    </row>
    <row r="37" spans="1:6" ht="20.149999999999999" customHeight="1" x14ac:dyDescent="0.25">
      <c r="A37" s="120" t="s">
        <v>35</v>
      </c>
      <c r="B37" s="57" t="s">
        <v>218</v>
      </c>
      <c r="C37" s="140">
        <v>0</v>
      </c>
      <c r="D37" s="140">
        <v>496485.22</v>
      </c>
      <c r="E37" s="140">
        <v>496485.22</v>
      </c>
      <c r="F37" s="140">
        <v>358091.01</v>
      </c>
    </row>
    <row r="38" spans="1:6" ht="12" customHeight="1" x14ac:dyDescent="0.25">
      <c r="A38" s="130"/>
      <c r="B38" s="127" t="s">
        <v>175</v>
      </c>
      <c r="C38" s="123">
        <v>1939401.43</v>
      </c>
      <c r="D38" s="123">
        <v>3967.39</v>
      </c>
      <c r="E38" s="123">
        <v>1943368.8199999998</v>
      </c>
      <c r="F38" s="123">
        <v>1930499.3900000001</v>
      </c>
    </row>
    <row r="39" spans="1:6" ht="12" customHeight="1" x14ac:dyDescent="0.25">
      <c r="A39" s="130"/>
      <c r="B39" s="127" t="s">
        <v>176</v>
      </c>
      <c r="C39" s="123">
        <v>300682630.16000003</v>
      </c>
      <c r="D39" s="123">
        <v>0</v>
      </c>
      <c r="E39" s="123">
        <v>300682630.16000003</v>
      </c>
      <c r="F39" s="123">
        <v>278621431.81999999</v>
      </c>
    </row>
    <row r="40" spans="1:6" ht="12" customHeight="1" x14ac:dyDescent="0.25">
      <c r="A40" s="117"/>
      <c r="B40" s="118" t="s">
        <v>177</v>
      </c>
      <c r="C40" s="123">
        <v>446584034.89999998</v>
      </c>
      <c r="D40" s="123">
        <v>11019428.460000001</v>
      </c>
      <c r="E40" s="123">
        <v>457603463.35999995</v>
      </c>
      <c r="F40" s="123">
        <v>452470183.95999998</v>
      </c>
    </row>
    <row r="41" spans="1:6" ht="12" customHeight="1" x14ac:dyDescent="0.25">
      <c r="A41" s="117"/>
      <c r="B41" s="118" t="s">
        <v>178</v>
      </c>
      <c r="C41" s="123">
        <v>0</v>
      </c>
      <c r="D41" s="123">
        <v>89413.57</v>
      </c>
      <c r="E41" s="123">
        <v>89413.57</v>
      </c>
      <c r="F41" s="123">
        <v>99044.160000000003</v>
      </c>
    </row>
    <row r="42" spans="1:6" ht="12" customHeight="1" x14ac:dyDescent="0.25">
      <c r="A42" s="117"/>
      <c r="B42" s="118" t="s">
        <v>219</v>
      </c>
      <c r="C42" s="123">
        <v>0</v>
      </c>
      <c r="D42" s="123">
        <v>34376.51</v>
      </c>
      <c r="E42" s="123">
        <v>34376.51</v>
      </c>
      <c r="F42" s="123">
        <v>71932.240000000005</v>
      </c>
    </row>
    <row r="43" spans="1:6" ht="20.149999999999999" customHeight="1" x14ac:dyDescent="0.25">
      <c r="A43" s="139" t="s">
        <v>37</v>
      </c>
      <c r="B43" s="142" t="s">
        <v>48</v>
      </c>
      <c r="C43" s="133">
        <v>749206066.49000001</v>
      </c>
      <c r="D43" s="133">
        <v>11147185.930000002</v>
      </c>
      <c r="E43" s="133">
        <v>760353252.41999996</v>
      </c>
      <c r="F43" s="133">
        <v>733193091.56999993</v>
      </c>
    </row>
    <row r="44" spans="1:6" ht="20.149999999999999" customHeight="1" x14ac:dyDescent="0.25">
      <c r="A44" s="143" t="s">
        <v>49</v>
      </c>
      <c r="B44" s="144" t="s">
        <v>50</v>
      </c>
      <c r="C44" s="145">
        <v>1322056191.1799998</v>
      </c>
      <c r="D44" s="145">
        <v>603240141.18000007</v>
      </c>
      <c r="E44" s="145">
        <v>1344640203.1099999</v>
      </c>
      <c r="F44" s="145">
        <v>1268721027.8099997</v>
      </c>
    </row>
    <row r="45" spans="1:6" ht="12" customHeight="1" x14ac:dyDescent="0.25">
      <c r="A45" s="117"/>
      <c r="B45" s="118" t="s">
        <v>220</v>
      </c>
      <c r="C45" s="119">
        <v>0</v>
      </c>
      <c r="D45" s="119">
        <v>15693278174</v>
      </c>
      <c r="E45" s="119">
        <v>15693278174</v>
      </c>
      <c r="F45" s="119">
        <v>14295067324</v>
      </c>
    </row>
    <row r="46" spans="1:6" ht="12" customHeight="1" x14ac:dyDescent="0.25">
      <c r="A46" s="146"/>
      <c r="B46" s="118" t="s">
        <v>221</v>
      </c>
      <c r="C46" s="119">
        <v>0</v>
      </c>
      <c r="D46" s="119">
        <v>0</v>
      </c>
      <c r="E46" s="119">
        <v>0</v>
      </c>
      <c r="F46" s="119">
        <v>1543.9</v>
      </c>
    </row>
    <row r="47" spans="1:6" ht="12" customHeight="1" x14ac:dyDescent="0.25">
      <c r="A47" s="147"/>
      <c r="B47" s="148" t="s">
        <v>182</v>
      </c>
      <c r="C47" s="119">
        <v>59884832.549999997</v>
      </c>
      <c r="D47" s="119">
        <v>168053273.66</v>
      </c>
      <c r="E47" s="119">
        <v>227938106.20999998</v>
      </c>
      <c r="F47" s="119">
        <v>8775905.1799999997</v>
      </c>
    </row>
    <row r="48" spans="1:6" ht="12" customHeight="1" x14ac:dyDescent="0.25">
      <c r="A48" s="147"/>
      <c r="B48" s="148" t="s">
        <v>183</v>
      </c>
      <c r="C48" s="119">
        <v>272000000</v>
      </c>
      <c r="D48" s="119">
        <v>0</v>
      </c>
      <c r="E48" s="119">
        <v>272000000</v>
      </c>
      <c r="F48" s="119">
        <v>655500000</v>
      </c>
    </row>
    <row r="49" spans="1:6" ht="12" customHeight="1" x14ac:dyDescent="0.25">
      <c r="A49" s="147"/>
      <c r="B49" s="148" t="s">
        <v>55</v>
      </c>
      <c r="C49" s="119">
        <v>0</v>
      </c>
      <c r="D49" s="119">
        <v>0</v>
      </c>
      <c r="E49" s="119">
        <v>0</v>
      </c>
      <c r="F49" s="119">
        <v>0</v>
      </c>
    </row>
    <row r="50" spans="1:6" ht="12" customHeight="1" x14ac:dyDescent="0.25">
      <c r="A50" s="147"/>
      <c r="B50" s="148" t="s">
        <v>153</v>
      </c>
      <c r="C50" s="119">
        <v>0</v>
      </c>
      <c r="D50" s="119">
        <v>1069.48</v>
      </c>
      <c r="E50" s="119">
        <v>1069.48</v>
      </c>
      <c r="F50" s="119">
        <v>0</v>
      </c>
    </row>
    <row r="51" spans="1:6" ht="12" customHeight="1" x14ac:dyDescent="0.25">
      <c r="A51" s="147"/>
      <c r="B51" s="148" t="s">
        <v>234</v>
      </c>
      <c r="C51" s="119">
        <v>325</v>
      </c>
      <c r="D51" s="119">
        <v>0</v>
      </c>
      <c r="E51" s="119">
        <v>325</v>
      </c>
      <c r="F51" s="119">
        <v>3490.99</v>
      </c>
    </row>
    <row r="52" spans="1:6" ht="12" customHeight="1" x14ac:dyDescent="0.25">
      <c r="A52" s="147"/>
      <c r="B52" s="148" t="s">
        <v>57</v>
      </c>
      <c r="C52" s="119">
        <v>0</v>
      </c>
      <c r="D52" s="119">
        <v>0</v>
      </c>
      <c r="E52" s="119">
        <v>0</v>
      </c>
      <c r="F52" s="119">
        <v>0</v>
      </c>
    </row>
    <row r="53" spans="1:6" ht="20.149999999999999" customHeight="1" x14ac:dyDescent="0.25">
      <c r="A53" s="149" t="s">
        <v>58</v>
      </c>
      <c r="B53" s="75" t="s">
        <v>59</v>
      </c>
      <c r="C53" s="93">
        <v>331885157.55000001</v>
      </c>
      <c r="D53" s="93">
        <v>15861332517.139999</v>
      </c>
      <c r="E53" s="93">
        <v>16193217674.689999</v>
      </c>
      <c r="F53" s="93">
        <v>14959348264.069998</v>
      </c>
    </row>
    <row r="54" spans="1:6" ht="30" customHeight="1" x14ac:dyDescent="0.25">
      <c r="A54" s="150"/>
      <c r="B54" s="75" t="s">
        <v>60</v>
      </c>
      <c r="C54" s="93">
        <v>1653941348.7299998</v>
      </c>
      <c r="D54" s="93">
        <v>17081805187.049999</v>
      </c>
      <c r="E54" s="93">
        <v>18155090406.529999</v>
      </c>
      <c r="F54" s="93">
        <v>16863188777.309998</v>
      </c>
    </row>
    <row r="56" spans="1:6" ht="20.149999999999999" customHeight="1" x14ac:dyDescent="0.25">
      <c r="A56" s="172"/>
      <c r="B56" s="167" t="s">
        <v>61</v>
      </c>
      <c r="C56" s="170" t="s">
        <v>134</v>
      </c>
      <c r="D56" s="170" t="s">
        <v>5</v>
      </c>
      <c r="E56" s="170">
        <v>2015</v>
      </c>
      <c r="F56" s="170">
        <v>2015</v>
      </c>
    </row>
    <row r="57" spans="1:6" ht="12" customHeight="1" x14ac:dyDescent="0.25">
      <c r="A57" s="80"/>
      <c r="B57" s="81" t="s">
        <v>187</v>
      </c>
      <c r="C57" s="123">
        <v>756492380.48000002</v>
      </c>
      <c r="D57" s="123">
        <v>0</v>
      </c>
      <c r="E57" s="123">
        <v>756492380.48000002</v>
      </c>
      <c r="F57" s="123">
        <v>727759785.82000005</v>
      </c>
    </row>
    <row r="58" spans="1:6" ht="12" customHeight="1" x14ac:dyDescent="0.25">
      <c r="A58" s="80"/>
      <c r="B58" s="81" t="s">
        <v>63</v>
      </c>
      <c r="C58" s="151">
        <v>0</v>
      </c>
      <c r="D58" s="123">
        <v>0</v>
      </c>
      <c r="E58" s="123">
        <v>0</v>
      </c>
      <c r="F58" s="123">
        <v>0</v>
      </c>
    </row>
    <row r="59" spans="1:6" ht="12" customHeight="1" x14ac:dyDescent="0.25">
      <c r="A59" s="80"/>
      <c r="B59" s="81" t="s">
        <v>188</v>
      </c>
      <c r="C59" s="123">
        <v>0</v>
      </c>
      <c r="D59" s="123">
        <v>17052554283.98</v>
      </c>
      <c r="E59" s="123">
        <v>17052554283.98</v>
      </c>
      <c r="F59" s="123">
        <v>15812071717.52</v>
      </c>
    </row>
    <row r="60" spans="1:6" ht="20.149999999999999" customHeight="1" x14ac:dyDescent="0.25">
      <c r="A60" s="152" t="s">
        <v>13</v>
      </c>
      <c r="B60" s="135" t="s">
        <v>65</v>
      </c>
      <c r="C60" s="153">
        <v>756492380.48000002</v>
      </c>
      <c r="D60" s="153">
        <v>17052554283.98</v>
      </c>
      <c r="E60" s="153">
        <v>17809046664.459999</v>
      </c>
      <c r="F60" s="153">
        <v>16539831503.34</v>
      </c>
    </row>
    <row r="61" spans="1:6" ht="20.149999999999999" customHeight="1" x14ac:dyDescent="0.25">
      <c r="A61" s="152" t="s">
        <v>15</v>
      </c>
      <c r="B61" s="135" t="s">
        <v>66</v>
      </c>
      <c r="C61" s="140">
        <v>0</v>
      </c>
      <c r="D61" s="140">
        <v>1141798.05</v>
      </c>
      <c r="E61" s="140">
        <v>1141798.05</v>
      </c>
      <c r="F61" s="140">
        <v>1015400.82</v>
      </c>
    </row>
    <row r="62" spans="1:6" ht="20.149999999999999" customHeight="1" x14ac:dyDescent="0.25">
      <c r="A62" s="87" t="s">
        <v>17</v>
      </c>
      <c r="B62" s="88" t="s">
        <v>68</v>
      </c>
      <c r="C62" s="145">
        <v>756492380.48000002</v>
      </c>
      <c r="D62" s="145">
        <v>17053696082.029999</v>
      </c>
      <c r="E62" s="145">
        <v>17810188462.509998</v>
      </c>
      <c r="F62" s="145">
        <v>16540846904.16</v>
      </c>
    </row>
    <row r="63" spans="1:6" ht="12" customHeight="1" x14ac:dyDescent="0.25">
      <c r="A63" s="80"/>
      <c r="B63" s="81" t="s">
        <v>190</v>
      </c>
      <c r="C63" s="123">
        <v>1416021.28</v>
      </c>
      <c r="D63" s="123">
        <v>0</v>
      </c>
      <c r="E63" s="123">
        <v>1416021.28</v>
      </c>
      <c r="F63" s="123">
        <v>2224164.2999999998</v>
      </c>
    </row>
    <row r="64" spans="1:6" ht="12" customHeight="1" x14ac:dyDescent="0.25">
      <c r="A64" s="80"/>
      <c r="B64" s="81" t="s">
        <v>222</v>
      </c>
      <c r="C64" s="154">
        <v>0</v>
      </c>
      <c r="D64" s="154">
        <v>0</v>
      </c>
      <c r="E64" s="154">
        <v>0</v>
      </c>
      <c r="F64" s="154">
        <v>0</v>
      </c>
    </row>
    <row r="65" spans="1:6" ht="12" customHeight="1" x14ac:dyDescent="0.25">
      <c r="A65" s="80"/>
      <c r="B65" s="81" t="s">
        <v>223</v>
      </c>
      <c r="C65" s="119">
        <v>0</v>
      </c>
      <c r="D65" s="119">
        <v>0</v>
      </c>
      <c r="E65" s="119">
        <v>0</v>
      </c>
      <c r="F65" s="119">
        <v>0</v>
      </c>
    </row>
    <row r="66" spans="1:6" ht="20.149999999999999" customHeight="1" x14ac:dyDescent="0.25">
      <c r="A66" s="152" t="s">
        <v>13</v>
      </c>
      <c r="B66" s="135" t="s">
        <v>224</v>
      </c>
      <c r="C66" s="133">
        <v>1416021.28</v>
      </c>
      <c r="D66" s="133">
        <v>0</v>
      </c>
      <c r="E66" s="133">
        <v>1416021.28</v>
      </c>
      <c r="F66" s="133">
        <v>2224164.2999999998</v>
      </c>
    </row>
    <row r="67" spans="1:6" ht="12" customHeight="1" x14ac:dyDescent="0.25">
      <c r="A67" s="80"/>
      <c r="B67" s="81" t="s">
        <v>19</v>
      </c>
      <c r="C67" s="123">
        <v>14505975.529999999</v>
      </c>
      <c r="D67" s="123">
        <v>39780.620000000003</v>
      </c>
      <c r="E67" s="123">
        <v>14545756.149999999</v>
      </c>
      <c r="F67" s="123">
        <v>13536757.120000001</v>
      </c>
    </row>
    <row r="68" spans="1:6" ht="12" customHeight="1" x14ac:dyDescent="0.25">
      <c r="A68" s="80"/>
      <c r="B68" s="81" t="s">
        <v>225</v>
      </c>
      <c r="C68" s="155">
        <v>3685.5</v>
      </c>
      <c r="D68" s="155">
        <v>0</v>
      </c>
      <c r="E68" s="155">
        <v>3685.5</v>
      </c>
      <c r="F68" s="155">
        <v>3260.4</v>
      </c>
    </row>
    <row r="69" spans="1:6" ht="12" customHeight="1" x14ac:dyDescent="0.25">
      <c r="A69" s="80"/>
      <c r="B69" s="81" t="s">
        <v>223</v>
      </c>
      <c r="C69" s="119">
        <v>0</v>
      </c>
      <c r="D69" s="119">
        <v>0</v>
      </c>
      <c r="E69" s="119">
        <v>0</v>
      </c>
      <c r="F69" s="119">
        <v>0</v>
      </c>
    </row>
    <row r="70" spans="1:6" ht="12" customHeight="1" x14ac:dyDescent="0.25">
      <c r="A70" s="80"/>
      <c r="B70" s="81" t="s">
        <v>226</v>
      </c>
      <c r="C70" s="123">
        <v>288073794.76999998</v>
      </c>
      <c r="D70" s="123">
        <v>0</v>
      </c>
      <c r="E70" s="123">
        <v>288073794.76999998</v>
      </c>
      <c r="F70" s="123">
        <v>280134632.50999999</v>
      </c>
    </row>
    <row r="71" spans="1:6" ht="12" customHeight="1" x14ac:dyDescent="0.25">
      <c r="A71" s="80"/>
      <c r="B71" s="81" t="s">
        <v>70</v>
      </c>
      <c r="C71" s="155">
        <v>580656129.25</v>
      </c>
      <c r="D71" s="155">
        <v>0</v>
      </c>
      <c r="E71" s="156" t="s">
        <v>27</v>
      </c>
      <c r="F71" s="156" t="s">
        <v>211</v>
      </c>
    </row>
    <row r="72" spans="1:6" ht="20.149999999999999" customHeight="1" x14ac:dyDescent="0.25">
      <c r="A72" s="152" t="s">
        <v>15</v>
      </c>
      <c r="B72" s="135" t="s">
        <v>74</v>
      </c>
      <c r="C72" s="153">
        <v>883239585.04999995</v>
      </c>
      <c r="D72" s="153">
        <v>39780.620000000003</v>
      </c>
      <c r="E72" s="153">
        <v>302623236.41999996</v>
      </c>
      <c r="F72" s="153">
        <v>293674650.02999997</v>
      </c>
    </row>
    <row r="73" spans="1:6" ht="12" customHeight="1" x14ac:dyDescent="0.25">
      <c r="A73" s="44"/>
      <c r="B73" s="157" t="s">
        <v>227</v>
      </c>
      <c r="C73" s="123">
        <v>0</v>
      </c>
      <c r="D73" s="123">
        <v>70856.36</v>
      </c>
      <c r="E73" s="123">
        <v>70856.36</v>
      </c>
      <c r="F73" s="123">
        <v>55192.02</v>
      </c>
    </row>
    <row r="74" spans="1:6" ht="12" customHeight="1" x14ac:dyDescent="0.25">
      <c r="A74" s="158"/>
      <c r="B74" s="148" t="s">
        <v>228</v>
      </c>
      <c r="C74" s="155">
        <v>12648709.52</v>
      </c>
      <c r="D74" s="155">
        <v>0</v>
      </c>
      <c r="E74" s="155">
        <v>12648709.52</v>
      </c>
      <c r="F74" s="155">
        <v>18381511.02</v>
      </c>
    </row>
    <row r="75" spans="1:6" ht="20.149999999999999" customHeight="1" x14ac:dyDescent="0.25">
      <c r="A75" s="152" t="s">
        <v>24</v>
      </c>
      <c r="B75" s="135" t="s">
        <v>36</v>
      </c>
      <c r="C75" s="153">
        <v>12648709.52</v>
      </c>
      <c r="D75" s="153">
        <v>70856.36</v>
      </c>
      <c r="E75" s="153">
        <v>12719565.879999999</v>
      </c>
      <c r="F75" s="153">
        <v>18436703.039999999</v>
      </c>
    </row>
    <row r="76" spans="1:6" ht="12" customHeight="1" x14ac:dyDescent="0.25">
      <c r="A76" s="44"/>
      <c r="B76" s="157" t="s">
        <v>90</v>
      </c>
      <c r="C76" s="123">
        <v>0</v>
      </c>
      <c r="D76" s="123">
        <v>1966632.16</v>
      </c>
      <c r="E76" s="123">
        <v>1966632.16</v>
      </c>
      <c r="F76" s="123">
        <v>901620.37</v>
      </c>
    </row>
    <row r="77" spans="1:6" ht="12" customHeight="1" x14ac:dyDescent="0.25">
      <c r="A77" s="158"/>
      <c r="B77" s="159" t="s">
        <v>229</v>
      </c>
      <c r="C77" s="123">
        <v>22117.99</v>
      </c>
      <c r="D77" s="123">
        <v>129781.03</v>
      </c>
      <c r="E77" s="123">
        <v>151899.01999999999</v>
      </c>
      <c r="F77" s="123">
        <v>208351.37</v>
      </c>
    </row>
    <row r="78" spans="1:6" ht="20.149999999999999" customHeight="1" x14ac:dyDescent="0.25">
      <c r="A78" s="134" t="s">
        <v>25</v>
      </c>
      <c r="B78" s="135" t="s">
        <v>230</v>
      </c>
      <c r="C78" s="160">
        <v>22117.99</v>
      </c>
      <c r="D78" s="160">
        <v>2096413.19</v>
      </c>
      <c r="E78" s="160">
        <v>2118531.1799999997</v>
      </c>
      <c r="F78" s="160">
        <v>1109971.74</v>
      </c>
    </row>
    <row r="79" spans="1:6" ht="12" customHeight="1" x14ac:dyDescent="0.25">
      <c r="A79" s="158"/>
      <c r="B79" s="81" t="s">
        <v>231</v>
      </c>
      <c r="C79" s="123">
        <v>63246.49</v>
      </c>
      <c r="D79" s="123">
        <v>406908.93</v>
      </c>
      <c r="E79" s="123">
        <v>470155.42</v>
      </c>
      <c r="F79" s="123">
        <v>6733015.4500000002</v>
      </c>
    </row>
    <row r="80" spans="1:6" ht="12" customHeight="1" x14ac:dyDescent="0.25">
      <c r="A80" s="80"/>
      <c r="B80" s="81" t="s">
        <v>200</v>
      </c>
      <c r="C80" s="123">
        <v>600</v>
      </c>
      <c r="D80" s="123">
        <v>40195</v>
      </c>
      <c r="E80" s="123">
        <v>40795</v>
      </c>
      <c r="F80" s="123">
        <v>48313.55</v>
      </c>
    </row>
    <row r="81" spans="1:6" ht="12" customHeight="1" x14ac:dyDescent="0.25">
      <c r="A81" s="80"/>
      <c r="B81" s="81" t="s">
        <v>202</v>
      </c>
      <c r="C81" s="123">
        <v>58687.92</v>
      </c>
      <c r="D81" s="123">
        <v>0</v>
      </c>
      <c r="E81" s="123">
        <v>58687.92</v>
      </c>
      <c r="F81" s="123">
        <v>48341.97</v>
      </c>
    </row>
    <row r="82" spans="1:6" ht="12" customHeight="1" x14ac:dyDescent="0.25">
      <c r="A82" s="80"/>
      <c r="B82" s="81" t="s">
        <v>219</v>
      </c>
      <c r="C82" s="123">
        <v>0</v>
      </c>
      <c r="D82" s="123">
        <v>25454950.920000002</v>
      </c>
      <c r="E82" s="123">
        <v>25454950.920000002</v>
      </c>
      <c r="F82" s="123">
        <v>66713.070000000007</v>
      </c>
    </row>
    <row r="83" spans="1:6" ht="20.149999999999999" customHeight="1" x14ac:dyDescent="0.25">
      <c r="A83" s="152" t="s">
        <v>35</v>
      </c>
      <c r="B83" s="135" t="s">
        <v>48</v>
      </c>
      <c r="C83" s="133">
        <v>122534.41</v>
      </c>
      <c r="D83" s="133">
        <v>25902054.850000001</v>
      </c>
      <c r="E83" s="133">
        <v>26024589.260000002</v>
      </c>
      <c r="F83" s="133">
        <v>6896384.04</v>
      </c>
    </row>
    <row r="84" spans="1:6" ht="20.149999999999999" customHeight="1" x14ac:dyDescent="0.25">
      <c r="A84" s="87" t="s">
        <v>49</v>
      </c>
      <c r="B84" s="88" t="s">
        <v>50</v>
      </c>
      <c r="C84" s="145">
        <v>897448968.24999988</v>
      </c>
      <c r="D84" s="145">
        <v>28109105.020000003</v>
      </c>
      <c r="E84" s="145">
        <v>344901944.01999992</v>
      </c>
      <c r="F84" s="145">
        <v>322341873.14999998</v>
      </c>
    </row>
    <row r="85" spans="1:6" ht="12" customHeight="1" x14ac:dyDescent="0.25">
      <c r="A85" s="80"/>
      <c r="B85" s="81" t="s">
        <v>83</v>
      </c>
      <c r="C85" s="119">
        <v>0</v>
      </c>
      <c r="D85" s="119">
        <v>0</v>
      </c>
      <c r="E85" s="119">
        <v>0</v>
      </c>
      <c r="F85" s="119">
        <v>0</v>
      </c>
    </row>
    <row r="86" spans="1:6" ht="20.149999999999999" customHeight="1" x14ac:dyDescent="0.25">
      <c r="A86" s="87" t="s">
        <v>58</v>
      </c>
      <c r="B86" s="88" t="s">
        <v>59</v>
      </c>
      <c r="C86" s="145">
        <v>0</v>
      </c>
      <c r="D86" s="145">
        <v>0</v>
      </c>
      <c r="E86" s="145">
        <v>0</v>
      </c>
      <c r="F86" s="145">
        <v>0</v>
      </c>
    </row>
    <row r="87" spans="1:6" ht="30" customHeight="1" x14ac:dyDescent="0.25">
      <c r="A87" s="87"/>
      <c r="B87" s="88" t="s">
        <v>84</v>
      </c>
      <c r="C87" s="145">
        <v>1653941348.73</v>
      </c>
      <c r="D87" s="145">
        <v>17081805187.049999</v>
      </c>
      <c r="E87" s="145">
        <v>18155090406.529999</v>
      </c>
      <c r="F87" s="145">
        <v>16863188777.309999</v>
      </c>
    </row>
  </sheetData>
  <pageMargins left="0.7" right="0.7" top="0.75" bottom="0.75" header="0.3" footer="0.3"/>
  <pageSetup paperSize="9" scale="91" orientation="portrait" r:id="rId1"/>
  <rowBreaks count="1" manualBreakCount="1">
    <brk id="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I87"/>
  <sheetViews>
    <sheetView showGridLines="0" zoomScaleNormal="100" workbookViewId="0">
      <selection activeCell="K25" sqref="K25"/>
    </sheetView>
  </sheetViews>
  <sheetFormatPr defaultColWidth="11.453125" defaultRowHeight="12.5" x14ac:dyDescent="0.25"/>
  <cols>
    <col min="1" max="1" width="3.1796875" customWidth="1"/>
    <col min="2" max="2" width="33.81640625" customWidth="1"/>
    <col min="3" max="7" width="14.7265625" customWidth="1"/>
    <col min="8" max="8" width="16.453125" bestFit="1" customWidth="1"/>
    <col min="9" max="9" width="16.26953125" customWidth="1"/>
  </cols>
  <sheetData>
    <row r="1" spans="1:6" ht="13" customHeight="1" x14ac:dyDescent="0.25">
      <c r="A1" s="23" t="s">
        <v>120</v>
      </c>
    </row>
    <row r="2" spans="1:6" ht="11.15" customHeight="1" x14ac:dyDescent="0.25">
      <c r="A2" s="25" t="s">
        <v>121</v>
      </c>
    </row>
    <row r="3" spans="1:6" ht="11.15" customHeight="1" x14ac:dyDescent="0.25">
      <c r="A3" s="25" t="s">
        <v>122</v>
      </c>
    </row>
    <row r="4" spans="1:6" ht="11.15" customHeight="1" x14ac:dyDescent="0.25">
      <c r="A4" s="25" t="s">
        <v>235</v>
      </c>
      <c r="C4" s="163"/>
    </row>
    <row r="5" spans="1:6" ht="11.15" customHeight="1" x14ac:dyDescent="0.25">
      <c r="A5" s="25" t="s">
        <v>124</v>
      </c>
      <c r="C5" s="163"/>
    </row>
    <row r="6" spans="1:6" ht="11.15" customHeight="1" x14ac:dyDescent="0.25">
      <c r="A6" s="26" t="s">
        <v>123</v>
      </c>
    </row>
    <row r="7" spans="1:6" ht="11.15" customHeight="1" x14ac:dyDescent="0.25">
      <c r="A7" s="27"/>
    </row>
    <row r="8" spans="1:6" ht="20.149999999999999" customHeight="1" x14ac:dyDescent="0.25">
      <c r="A8" s="164"/>
      <c r="B8" s="165" t="s">
        <v>0</v>
      </c>
      <c r="C8" s="166" t="s">
        <v>134</v>
      </c>
      <c r="D8" s="166" t="s">
        <v>5</v>
      </c>
      <c r="E8" s="166">
        <v>2015</v>
      </c>
      <c r="F8" s="166">
        <v>2014</v>
      </c>
    </row>
    <row r="9" spans="1:6" ht="12" customHeight="1" x14ac:dyDescent="0.25">
      <c r="A9" s="117"/>
      <c r="B9" s="45" t="s">
        <v>156</v>
      </c>
      <c r="C9" s="90">
        <v>0</v>
      </c>
      <c r="D9" s="90">
        <v>145627793.91999999</v>
      </c>
      <c r="E9" s="90">
        <v>145627793.91999999</v>
      </c>
      <c r="F9" s="90">
        <v>31922883.649999999</v>
      </c>
    </row>
    <row r="10" spans="1:6" ht="12" customHeight="1" x14ac:dyDescent="0.25">
      <c r="A10" s="117"/>
      <c r="B10" s="45" t="s">
        <v>157</v>
      </c>
      <c r="C10" s="90">
        <v>0</v>
      </c>
      <c r="D10" s="90">
        <v>368310566.74000001</v>
      </c>
      <c r="E10" s="90">
        <v>368310566.74000001</v>
      </c>
      <c r="F10" s="90">
        <v>331960468.68000001</v>
      </c>
    </row>
    <row r="11" spans="1:6" ht="12" customHeight="1" x14ac:dyDescent="0.25">
      <c r="A11" s="117"/>
      <c r="B11" s="118" t="s">
        <v>158</v>
      </c>
      <c r="C11" s="119">
        <v>0</v>
      </c>
      <c r="D11" s="119">
        <v>649233.94999999995</v>
      </c>
      <c r="E11" s="119">
        <v>649233.94999999995</v>
      </c>
      <c r="F11" s="119">
        <v>649233.94999999995</v>
      </c>
    </row>
    <row r="12" spans="1:6" ht="12" customHeight="1" x14ac:dyDescent="0.25">
      <c r="A12" s="117"/>
      <c r="B12" s="45" t="s">
        <v>10</v>
      </c>
      <c r="C12" s="90">
        <v>0</v>
      </c>
      <c r="D12" s="90">
        <v>0</v>
      </c>
      <c r="E12" s="90">
        <v>0</v>
      </c>
      <c r="F12" s="90">
        <v>0</v>
      </c>
    </row>
    <row r="13" spans="1:6" ht="12" customHeight="1" x14ac:dyDescent="0.25">
      <c r="A13" s="117"/>
      <c r="B13" s="45" t="s">
        <v>159</v>
      </c>
      <c r="C13" s="90">
        <v>0</v>
      </c>
      <c r="D13" s="90">
        <v>-122261646.29000001</v>
      </c>
      <c r="E13" s="90">
        <v>-122261646.29000001</v>
      </c>
      <c r="F13" s="90">
        <v>-116801395.47</v>
      </c>
    </row>
    <row r="14" spans="1:6" ht="12" customHeight="1" x14ac:dyDescent="0.25">
      <c r="A14" s="117"/>
      <c r="B14" s="118" t="s">
        <v>160</v>
      </c>
      <c r="C14" s="119">
        <v>0</v>
      </c>
      <c r="D14" s="119">
        <v>-649233.94999999995</v>
      </c>
      <c r="E14" s="119">
        <v>-649233.94999999995</v>
      </c>
      <c r="F14" s="119">
        <v>-647852.25</v>
      </c>
    </row>
    <row r="15" spans="1:6" ht="20.149999999999999" customHeight="1" x14ac:dyDescent="0.25">
      <c r="A15" s="120" t="s">
        <v>13</v>
      </c>
      <c r="B15" s="57" t="s">
        <v>14</v>
      </c>
      <c r="C15" s="92">
        <v>0</v>
      </c>
      <c r="D15" s="92">
        <v>391676714.36999995</v>
      </c>
      <c r="E15" s="92">
        <v>391676714.36999995</v>
      </c>
      <c r="F15" s="92">
        <v>247083338.55999997</v>
      </c>
    </row>
    <row r="16" spans="1:6" ht="20.149999999999999" customHeight="1" x14ac:dyDescent="0.25">
      <c r="A16" s="120" t="s">
        <v>15</v>
      </c>
      <c r="B16" s="57" t="s">
        <v>16</v>
      </c>
      <c r="C16" s="92">
        <v>0</v>
      </c>
      <c r="D16" s="92">
        <v>243442771.06</v>
      </c>
      <c r="E16" s="92">
        <v>243442771.06</v>
      </c>
      <c r="F16" s="92">
        <v>285849373.56</v>
      </c>
    </row>
    <row r="17" spans="1:9" ht="20.149999999999999" customHeight="1" x14ac:dyDescent="0.25">
      <c r="A17" s="121" t="s">
        <v>17</v>
      </c>
      <c r="B17" s="75" t="s">
        <v>18</v>
      </c>
      <c r="C17" s="93">
        <v>0</v>
      </c>
      <c r="D17" s="93">
        <v>635119485.42999995</v>
      </c>
      <c r="E17" s="93">
        <v>635119485.42999995</v>
      </c>
      <c r="F17" s="93">
        <v>532932712.12</v>
      </c>
    </row>
    <row r="18" spans="1:9" ht="12" customHeight="1" x14ac:dyDescent="0.25">
      <c r="A18" s="117"/>
      <c r="B18" s="45" t="s">
        <v>161</v>
      </c>
      <c r="C18" s="122">
        <v>0</v>
      </c>
      <c r="D18" s="122">
        <v>0</v>
      </c>
      <c r="E18" s="90">
        <v>0</v>
      </c>
      <c r="F18" s="90">
        <v>0</v>
      </c>
    </row>
    <row r="19" spans="1:9" ht="12" customHeight="1" x14ac:dyDescent="0.25">
      <c r="A19" s="117"/>
      <c r="B19" s="45" t="s">
        <v>162</v>
      </c>
      <c r="C19" s="122">
        <v>1926105.16</v>
      </c>
      <c r="D19" s="122">
        <v>0</v>
      </c>
      <c r="E19" s="123">
        <v>1926105.16</v>
      </c>
      <c r="F19" s="123">
        <v>1766888.01</v>
      </c>
    </row>
    <row r="20" spans="1:9" ht="12" customHeight="1" x14ac:dyDescent="0.25">
      <c r="A20" s="117"/>
      <c r="B20" s="45" t="s">
        <v>70</v>
      </c>
      <c r="C20" s="122">
        <v>595143.68999999994</v>
      </c>
      <c r="D20" s="122">
        <v>0</v>
      </c>
      <c r="E20" s="123">
        <v>595143.68999999994</v>
      </c>
      <c r="F20" s="123"/>
    </row>
    <row r="21" spans="1:9" ht="20.149999999999999" customHeight="1" x14ac:dyDescent="0.25">
      <c r="A21" s="120" t="s">
        <v>13</v>
      </c>
      <c r="B21" s="57" t="s">
        <v>207</v>
      </c>
      <c r="C21" s="92">
        <v>2521248.8499999996</v>
      </c>
      <c r="D21" s="92">
        <v>0</v>
      </c>
      <c r="E21" s="92">
        <v>2521248.8499999996</v>
      </c>
      <c r="F21" s="92">
        <v>1766888.01</v>
      </c>
    </row>
    <row r="22" spans="1:9" ht="12" customHeight="1" x14ac:dyDescent="0.25">
      <c r="A22" s="125"/>
      <c r="B22" s="43" t="s">
        <v>164</v>
      </c>
      <c r="C22" s="123">
        <v>12313.63</v>
      </c>
      <c r="D22" s="123">
        <v>1222486.25</v>
      </c>
      <c r="E22" s="123">
        <v>1234799.8799999999</v>
      </c>
      <c r="F22" s="123">
        <v>2669016.1799999997</v>
      </c>
    </row>
    <row r="23" spans="1:9" ht="12" customHeight="1" x14ac:dyDescent="0.25">
      <c r="A23" s="125"/>
      <c r="B23" s="43" t="s">
        <v>208</v>
      </c>
      <c r="C23" s="123">
        <v>76527.009999999995</v>
      </c>
      <c r="D23" s="123">
        <v>0</v>
      </c>
      <c r="E23" s="123">
        <v>76527.009999999995</v>
      </c>
      <c r="F23" s="123">
        <v>69397.37</v>
      </c>
    </row>
    <row r="24" spans="1:9" ht="12" customHeight="1" x14ac:dyDescent="0.25">
      <c r="A24" s="1"/>
      <c r="B24" s="81" t="s">
        <v>209</v>
      </c>
      <c r="C24" s="124">
        <v>523735263.66000003</v>
      </c>
      <c r="D24" s="124"/>
      <c r="E24" s="126">
        <v>523735263.66000003</v>
      </c>
      <c r="F24" s="126">
        <v>507709113.43000001</v>
      </c>
    </row>
    <row r="25" spans="1:9" ht="12" customHeight="1" x14ac:dyDescent="0.25">
      <c r="A25" s="125"/>
      <c r="B25" s="127" t="s">
        <v>210</v>
      </c>
      <c r="C25" s="123">
        <v>0</v>
      </c>
      <c r="D25" s="123">
        <v>531778613.74000001</v>
      </c>
      <c r="E25" s="128" t="s">
        <v>27</v>
      </c>
      <c r="F25" s="128" t="s">
        <v>211</v>
      </c>
    </row>
    <row r="26" spans="1:9" ht="12" customHeight="1" x14ac:dyDescent="0.25">
      <c r="A26" s="130"/>
      <c r="B26" s="45" t="s">
        <v>212</v>
      </c>
      <c r="C26" s="123">
        <v>229984.58</v>
      </c>
      <c r="D26" s="123">
        <v>17897.05</v>
      </c>
      <c r="E26" s="123">
        <v>247881.62999999998</v>
      </c>
      <c r="F26" s="123">
        <v>248126.26</v>
      </c>
    </row>
    <row r="27" spans="1:9" ht="20.149999999999999" customHeight="1" x14ac:dyDescent="0.25">
      <c r="A27" s="131" t="s">
        <v>15</v>
      </c>
      <c r="B27" s="132" t="s">
        <v>26</v>
      </c>
      <c r="C27" s="133">
        <v>524054088.88</v>
      </c>
      <c r="D27" s="133">
        <v>533018997.04000002</v>
      </c>
      <c r="E27" s="133">
        <v>525294472.18000001</v>
      </c>
      <c r="F27" s="133">
        <v>510695653.24000001</v>
      </c>
      <c r="H27" s="162"/>
      <c r="I27" s="162"/>
    </row>
    <row r="28" spans="1:9" ht="12" customHeight="1" x14ac:dyDescent="0.25">
      <c r="A28" s="125"/>
      <c r="B28" s="81" t="s">
        <v>213</v>
      </c>
      <c r="C28" s="124">
        <v>0</v>
      </c>
      <c r="D28" s="124">
        <v>0</v>
      </c>
      <c r="E28" s="126">
        <v>0</v>
      </c>
      <c r="F28" s="126">
        <v>0</v>
      </c>
    </row>
    <row r="29" spans="1:9" ht="12" customHeight="1" x14ac:dyDescent="0.25">
      <c r="A29" s="125"/>
      <c r="B29" s="81" t="s">
        <v>103</v>
      </c>
      <c r="C29" s="124">
        <v>0</v>
      </c>
      <c r="D29" s="124">
        <v>239951.14</v>
      </c>
      <c r="E29" s="126">
        <v>239951.14</v>
      </c>
      <c r="F29" s="126">
        <v>242233.66000000003</v>
      </c>
    </row>
    <row r="30" spans="1:9" ht="12" customHeight="1" x14ac:dyDescent="0.25">
      <c r="A30" s="44"/>
      <c r="B30" s="81" t="s">
        <v>214</v>
      </c>
      <c r="C30" s="124">
        <v>0</v>
      </c>
      <c r="D30" s="124">
        <v>6908637.4699999997</v>
      </c>
      <c r="E30" s="126">
        <v>6908637.4699999997</v>
      </c>
      <c r="F30" s="126">
        <v>7972130.04</v>
      </c>
    </row>
    <row r="31" spans="1:9" ht="12" customHeight="1" x14ac:dyDescent="0.25">
      <c r="A31" s="44"/>
      <c r="B31" s="81" t="s">
        <v>215</v>
      </c>
      <c r="C31" s="124">
        <v>0</v>
      </c>
      <c r="D31" s="124">
        <v>51307.57</v>
      </c>
      <c r="E31" s="126">
        <v>51307.57</v>
      </c>
      <c r="F31" s="126">
        <v>28100.670000000002</v>
      </c>
    </row>
    <row r="32" spans="1:9" ht="20.149999999999999" customHeight="1" x14ac:dyDescent="0.25">
      <c r="A32" s="134" t="s">
        <v>24</v>
      </c>
      <c r="B32" s="135" t="s">
        <v>216</v>
      </c>
      <c r="C32" s="136">
        <v>0</v>
      </c>
      <c r="D32" s="136">
        <v>7199896.1799999997</v>
      </c>
      <c r="E32" s="136">
        <v>7199896.1799999997</v>
      </c>
      <c r="F32" s="136">
        <v>8242464.3700000001</v>
      </c>
    </row>
    <row r="33" spans="1:6" ht="12" customHeight="1" x14ac:dyDescent="0.25">
      <c r="A33" s="125"/>
      <c r="B33" s="45" t="s">
        <v>168</v>
      </c>
      <c r="C33" s="123">
        <v>0</v>
      </c>
      <c r="D33" s="123">
        <v>0</v>
      </c>
      <c r="E33" s="123">
        <v>0</v>
      </c>
      <c r="F33" s="123">
        <v>16074509.310000001</v>
      </c>
    </row>
    <row r="34" spans="1:6" ht="12" customHeight="1" x14ac:dyDescent="0.25">
      <c r="A34" s="137"/>
      <c r="B34" s="73" t="s">
        <v>169</v>
      </c>
      <c r="C34" s="123">
        <v>132717.29</v>
      </c>
      <c r="D34" s="123">
        <v>0</v>
      </c>
      <c r="E34" s="123">
        <v>132717.29</v>
      </c>
      <c r="F34" s="123">
        <v>137562.16</v>
      </c>
    </row>
    <row r="35" spans="1:6" ht="12" customHeight="1" x14ac:dyDescent="0.25">
      <c r="A35" s="137"/>
      <c r="B35" s="73" t="s">
        <v>233</v>
      </c>
      <c r="C35" s="123">
        <v>0</v>
      </c>
      <c r="D35" s="123">
        <v>21510.73</v>
      </c>
      <c r="E35" s="123">
        <v>21510.73</v>
      </c>
      <c r="F35" s="123"/>
    </row>
    <row r="36" spans="1:6" ht="20.149999999999999" customHeight="1" x14ac:dyDescent="0.25">
      <c r="A36" s="139" t="s">
        <v>25</v>
      </c>
      <c r="B36" s="135" t="s">
        <v>217</v>
      </c>
      <c r="C36" s="133">
        <v>132717.29</v>
      </c>
      <c r="D36" s="133">
        <v>21510.73</v>
      </c>
      <c r="E36" s="133">
        <v>154228.02000000002</v>
      </c>
      <c r="F36" s="133">
        <v>16212071.470000001</v>
      </c>
    </row>
    <row r="37" spans="1:6" ht="20.149999999999999" customHeight="1" x14ac:dyDescent="0.25">
      <c r="A37" s="120" t="s">
        <v>35</v>
      </c>
      <c r="B37" s="57" t="s">
        <v>218</v>
      </c>
      <c r="C37" s="140">
        <v>0</v>
      </c>
      <c r="D37" s="140">
        <v>358091.01</v>
      </c>
      <c r="E37" s="140">
        <v>358091.01</v>
      </c>
      <c r="F37" s="140">
        <v>996662.39</v>
      </c>
    </row>
    <row r="38" spans="1:6" ht="12" customHeight="1" x14ac:dyDescent="0.25">
      <c r="A38" s="130"/>
      <c r="B38" s="127" t="s">
        <v>175</v>
      </c>
      <c r="C38" s="123">
        <v>1926635.85</v>
      </c>
      <c r="D38" s="123">
        <v>3863.54</v>
      </c>
      <c r="E38" s="123">
        <v>1930499.3900000001</v>
      </c>
      <c r="F38" s="123">
        <v>1844869.82</v>
      </c>
    </row>
    <row r="39" spans="1:6" ht="12" customHeight="1" x14ac:dyDescent="0.25">
      <c r="A39" s="130"/>
      <c r="B39" s="127" t="s">
        <v>176</v>
      </c>
      <c r="C39" s="123">
        <v>278621431.81999999</v>
      </c>
      <c r="D39" s="123">
        <v>0</v>
      </c>
      <c r="E39" s="123">
        <v>278621431.81999999</v>
      </c>
      <c r="F39" s="123">
        <v>267721741.38999999</v>
      </c>
    </row>
    <row r="40" spans="1:6" ht="12" customHeight="1" x14ac:dyDescent="0.25">
      <c r="A40" s="117"/>
      <c r="B40" s="118" t="s">
        <v>177</v>
      </c>
      <c r="C40" s="123">
        <v>440027557.14999998</v>
      </c>
      <c r="D40" s="123">
        <v>12442626.810000001</v>
      </c>
      <c r="E40" s="123">
        <v>452470183.95999998</v>
      </c>
      <c r="F40" s="123">
        <v>456661913.20999998</v>
      </c>
    </row>
    <row r="41" spans="1:6" ht="12" customHeight="1" x14ac:dyDescent="0.25">
      <c r="A41" s="117"/>
      <c r="B41" s="118" t="s">
        <v>178</v>
      </c>
      <c r="C41" s="123">
        <v>0</v>
      </c>
      <c r="D41" s="123">
        <v>99044.160000000003</v>
      </c>
      <c r="E41" s="123">
        <v>99044.160000000003</v>
      </c>
      <c r="F41" s="123">
        <v>120133.92</v>
      </c>
    </row>
    <row r="42" spans="1:6" ht="12" customHeight="1" x14ac:dyDescent="0.25">
      <c r="A42" s="117"/>
      <c r="B42" s="118" t="s">
        <v>219</v>
      </c>
      <c r="C42" s="123">
        <v>30</v>
      </c>
      <c r="D42" s="123">
        <v>71902.240000000005</v>
      </c>
      <c r="E42" s="123">
        <v>71932.240000000005</v>
      </c>
      <c r="F42" s="123">
        <v>22746.43</v>
      </c>
    </row>
    <row r="43" spans="1:6" ht="20.149999999999999" customHeight="1" x14ac:dyDescent="0.25">
      <c r="A43" s="139" t="s">
        <v>37</v>
      </c>
      <c r="B43" s="142" t="s">
        <v>48</v>
      </c>
      <c r="C43" s="133">
        <v>720575654.81999993</v>
      </c>
      <c r="D43" s="133">
        <v>12617436.75</v>
      </c>
      <c r="E43" s="133">
        <v>733193091.56999993</v>
      </c>
      <c r="F43" s="133">
        <v>726371404.76999986</v>
      </c>
    </row>
    <row r="44" spans="1:6" ht="20.149999999999999" customHeight="1" x14ac:dyDescent="0.25">
      <c r="A44" s="143" t="s">
        <v>49</v>
      </c>
      <c r="B44" s="144" t="s">
        <v>50</v>
      </c>
      <c r="C44" s="145">
        <v>1247283709.8399997</v>
      </c>
      <c r="D44" s="145">
        <v>553215931.71000004</v>
      </c>
      <c r="E44" s="145">
        <v>1268721027.8099997</v>
      </c>
      <c r="F44" s="145">
        <v>1264285144.25</v>
      </c>
    </row>
    <row r="45" spans="1:6" ht="12" customHeight="1" x14ac:dyDescent="0.25">
      <c r="A45" s="117"/>
      <c r="B45" s="118" t="s">
        <v>220</v>
      </c>
      <c r="C45" s="119">
        <v>0</v>
      </c>
      <c r="D45" s="119">
        <v>14295067324</v>
      </c>
      <c r="E45" s="119">
        <v>14295067324</v>
      </c>
      <c r="F45" s="119">
        <v>13486080937.709999</v>
      </c>
    </row>
    <row r="46" spans="1:6" ht="12" customHeight="1" x14ac:dyDescent="0.25">
      <c r="A46" s="146"/>
      <c r="B46" s="118" t="s">
        <v>221</v>
      </c>
      <c r="C46" s="119">
        <v>0</v>
      </c>
      <c r="D46" s="119">
        <v>1543.9</v>
      </c>
      <c r="E46" s="119">
        <v>1543.9</v>
      </c>
      <c r="F46" s="119">
        <v>4797.3999999999996</v>
      </c>
    </row>
    <row r="47" spans="1:6" ht="12" customHeight="1" x14ac:dyDescent="0.25">
      <c r="A47" s="147"/>
      <c r="B47" s="148" t="s">
        <v>182</v>
      </c>
      <c r="C47" s="119">
        <v>4662618.2</v>
      </c>
      <c r="D47" s="119">
        <v>4113286.98</v>
      </c>
      <c r="E47" s="119">
        <v>8775905.1799999997</v>
      </c>
      <c r="F47" s="119">
        <v>7736111.04</v>
      </c>
    </row>
    <row r="48" spans="1:6" ht="12" customHeight="1" x14ac:dyDescent="0.25">
      <c r="A48" s="147"/>
      <c r="B48" s="148" t="s">
        <v>183</v>
      </c>
      <c r="C48" s="119">
        <v>322000000</v>
      </c>
      <c r="D48" s="119">
        <v>333500000</v>
      </c>
      <c r="E48" s="119">
        <v>655500000</v>
      </c>
      <c r="F48" s="119">
        <v>615000000</v>
      </c>
    </row>
    <row r="49" spans="1:9" ht="12" customHeight="1" x14ac:dyDescent="0.25">
      <c r="A49" s="147"/>
      <c r="B49" s="148" t="s">
        <v>55</v>
      </c>
      <c r="C49" s="119">
        <v>0</v>
      </c>
      <c r="D49" s="119">
        <v>0</v>
      </c>
      <c r="E49" s="119">
        <v>0</v>
      </c>
      <c r="F49" s="119">
        <v>0</v>
      </c>
    </row>
    <row r="50" spans="1:9" ht="12" customHeight="1" x14ac:dyDescent="0.25">
      <c r="A50" s="147"/>
      <c r="B50" s="148" t="s">
        <v>153</v>
      </c>
      <c r="C50" s="119">
        <v>0</v>
      </c>
      <c r="D50" s="119">
        <v>0</v>
      </c>
      <c r="E50" s="119">
        <v>0</v>
      </c>
      <c r="F50" s="119">
        <v>0</v>
      </c>
    </row>
    <row r="51" spans="1:9" ht="12" customHeight="1" x14ac:dyDescent="0.25">
      <c r="A51" s="147"/>
      <c r="B51" s="148" t="s">
        <v>234</v>
      </c>
      <c r="C51" s="119">
        <v>1272.51</v>
      </c>
      <c r="D51" s="119">
        <v>2218.48</v>
      </c>
      <c r="E51" s="119">
        <v>3490.99</v>
      </c>
      <c r="F51" s="119"/>
    </row>
    <row r="52" spans="1:9" ht="12" customHeight="1" x14ac:dyDescent="0.25">
      <c r="A52" s="147"/>
      <c r="B52" s="148" t="s">
        <v>57</v>
      </c>
      <c r="C52" s="119">
        <v>0</v>
      </c>
      <c r="D52" s="119">
        <v>0</v>
      </c>
      <c r="E52" s="119">
        <v>0</v>
      </c>
      <c r="F52" s="119">
        <v>31134.720000000001</v>
      </c>
    </row>
    <row r="53" spans="1:9" ht="20.149999999999999" customHeight="1" x14ac:dyDescent="0.25">
      <c r="A53" s="149" t="s">
        <v>58</v>
      </c>
      <c r="B53" s="75" t="s">
        <v>59</v>
      </c>
      <c r="C53" s="93">
        <v>326663890.70999998</v>
      </c>
      <c r="D53" s="93">
        <v>14632684373.359999</v>
      </c>
      <c r="E53" s="93">
        <v>14959348264.069998</v>
      </c>
      <c r="F53" s="93">
        <v>14108852980.869999</v>
      </c>
      <c r="H53" s="161"/>
    </row>
    <row r="54" spans="1:9" ht="30" customHeight="1" x14ac:dyDescent="0.25">
      <c r="A54" s="150"/>
      <c r="B54" s="75" t="s">
        <v>60</v>
      </c>
      <c r="C54" s="93">
        <v>1573947600.5499997</v>
      </c>
      <c r="D54" s="93">
        <v>15821019790.5</v>
      </c>
      <c r="E54" s="93">
        <v>16863188777.309998</v>
      </c>
      <c r="F54" s="93">
        <v>15906070837.24</v>
      </c>
    </row>
    <row r="56" spans="1:9" ht="20.149999999999999" customHeight="1" x14ac:dyDescent="0.25">
      <c r="A56" s="172"/>
      <c r="B56" s="167" t="s">
        <v>61</v>
      </c>
      <c r="C56" s="170" t="s">
        <v>134</v>
      </c>
      <c r="D56" s="170" t="s">
        <v>5</v>
      </c>
      <c r="E56" s="170">
        <v>2015</v>
      </c>
      <c r="F56" s="170">
        <v>2014</v>
      </c>
    </row>
    <row r="57" spans="1:9" ht="12" customHeight="1" x14ac:dyDescent="0.25">
      <c r="A57" s="80"/>
      <c r="B57" s="81" t="s">
        <v>187</v>
      </c>
      <c r="C57" s="123">
        <v>727759785.82000005</v>
      </c>
      <c r="D57" s="123">
        <v>0</v>
      </c>
      <c r="E57" s="123">
        <v>727759785.82000005</v>
      </c>
      <c r="F57" s="123">
        <v>687620017.90999997</v>
      </c>
    </row>
    <row r="58" spans="1:9" ht="12" customHeight="1" x14ac:dyDescent="0.25">
      <c r="A58" s="80"/>
      <c r="B58" s="81" t="s">
        <v>63</v>
      </c>
      <c r="C58" s="151">
        <v>0</v>
      </c>
      <c r="D58" s="123">
        <v>0</v>
      </c>
      <c r="E58" s="123">
        <v>0</v>
      </c>
      <c r="F58" s="123">
        <v>0</v>
      </c>
    </row>
    <row r="59" spans="1:9" ht="12" customHeight="1" x14ac:dyDescent="0.25">
      <c r="A59" s="80"/>
      <c r="B59" s="81" t="s">
        <v>188</v>
      </c>
      <c r="C59" s="123">
        <v>0</v>
      </c>
      <c r="D59" s="123">
        <v>15812071717.52</v>
      </c>
      <c r="E59" s="123">
        <v>15812071717.52</v>
      </c>
      <c r="F59" s="123">
        <v>14926522555.85</v>
      </c>
    </row>
    <row r="60" spans="1:9" ht="20.149999999999999" customHeight="1" x14ac:dyDescent="0.25">
      <c r="A60" s="152" t="s">
        <v>13</v>
      </c>
      <c r="B60" s="135" t="s">
        <v>65</v>
      </c>
      <c r="C60" s="153">
        <v>727759785.82000005</v>
      </c>
      <c r="D60" s="153">
        <v>15812071717.52</v>
      </c>
      <c r="E60" s="153">
        <v>16539831503.34</v>
      </c>
      <c r="F60" s="153">
        <v>15614142573.76</v>
      </c>
    </row>
    <row r="61" spans="1:9" ht="20.149999999999999" customHeight="1" x14ac:dyDescent="0.25">
      <c r="A61" s="152" t="s">
        <v>15</v>
      </c>
      <c r="B61" s="135" t="s">
        <v>66</v>
      </c>
      <c r="C61" s="140">
        <v>0</v>
      </c>
      <c r="D61" s="140">
        <v>1015400.82</v>
      </c>
      <c r="E61" s="140">
        <v>1015400.82</v>
      </c>
      <c r="F61" s="140">
        <v>891228.19</v>
      </c>
    </row>
    <row r="62" spans="1:9" ht="20.149999999999999" customHeight="1" x14ac:dyDescent="0.25">
      <c r="A62" s="87" t="s">
        <v>17</v>
      </c>
      <c r="B62" s="88" t="s">
        <v>68</v>
      </c>
      <c r="C62" s="145">
        <v>727759785.82000005</v>
      </c>
      <c r="D62" s="145">
        <v>15813087118.34</v>
      </c>
      <c r="E62" s="145">
        <v>16540846904.16</v>
      </c>
      <c r="F62" s="145">
        <v>15615033801.950001</v>
      </c>
      <c r="I62" s="161"/>
    </row>
    <row r="63" spans="1:9" ht="12" customHeight="1" x14ac:dyDescent="0.25">
      <c r="A63" s="80"/>
      <c r="B63" s="81" t="s">
        <v>190</v>
      </c>
      <c r="C63" s="123">
        <v>2224164.2999999998</v>
      </c>
      <c r="D63" s="123">
        <v>0</v>
      </c>
      <c r="E63" s="123">
        <v>2224164.2999999998</v>
      </c>
      <c r="F63" s="123">
        <v>1989293.01</v>
      </c>
    </row>
    <row r="64" spans="1:9" ht="12" customHeight="1" x14ac:dyDescent="0.25">
      <c r="A64" s="80"/>
      <c r="B64" s="81" t="s">
        <v>222</v>
      </c>
      <c r="C64" s="154">
        <v>0</v>
      </c>
      <c r="D64" s="154">
        <v>0</v>
      </c>
      <c r="E64" s="154">
        <v>0</v>
      </c>
      <c r="F64" s="154">
        <v>0</v>
      </c>
    </row>
    <row r="65" spans="1:6" ht="12" customHeight="1" x14ac:dyDescent="0.25">
      <c r="A65" s="80"/>
      <c r="B65" s="81" t="s">
        <v>223</v>
      </c>
      <c r="C65" s="119">
        <v>0</v>
      </c>
      <c r="D65" s="119">
        <v>0</v>
      </c>
      <c r="E65" s="119">
        <v>0</v>
      </c>
      <c r="F65" s="119">
        <v>0</v>
      </c>
    </row>
    <row r="66" spans="1:6" ht="20.149999999999999" customHeight="1" x14ac:dyDescent="0.25">
      <c r="A66" s="152" t="s">
        <v>13</v>
      </c>
      <c r="B66" s="135" t="s">
        <v>224</v>
      </c>
      <c r="C66" s="133">
        <v>2224164.2999999998</v>
      </c>
      <c r="D66" s="133">
        <v>0</v>
      </c>
      <c r="E66" s="133">
        <v>2224164.2999999998</v>
      </c>
      <c r="F66" s="133">
        <v>1989293.01</v>
      </c>
    </row>
    <row r="67" spans="1:6" ht="12" customHeight="1" x14ac:dyDescent="0.25">
      <c r="A67" s="80"/>
      <c r="B67" s="81" t="s">
        <v>19</v>
      </c>
      <c r="C67" s="123">
        <v>13494503.07</v>
      </c>
      <c r="D67" s="123">
        <v>42254.05</v>
      </c>
      <c r="E67" s="123">
        <v>13536757.120000001</v>
      </c>
      <c r="F67" s="123">
        <v>13293024.720000001</v>
      </c>
    </row>
    <row r="68" spans="1:6" ht="12" customHeight="1" x14ac:dyDescent="0.25">
      <c r="A68" s="80"/>
      <c r="B68" s="81" t="s">
        <v>225</v>
      </c>
      <c r="C68" s="155">
        <v>3260.4</v>
      </c>
      <c r="D68" s="155">
        <v>0</v>
      </c>
      <c r="E68" s="155">
        <v>3260.4</v>
      </c>
      <c r="F68" s="155">
        <v>4037.15</v>
      </c>
    </row>
    <row r="69" spans="1:6" ht="12" customHeight="1" x14ac:dyDescent="0.25">
      <c r="A69" s="80"/>
      <c r="B69" s="81" t="s">
        <v>223</v>
      </c>
      <c r="C69" s="119">
        <v>0</v>
      </c>
      <c r="D69" s="119">
        <v>0</v>
      </c>
      <c r="E69" s="119">
        <v>0</v>
      </c>
      <c r="F69" s="119">
        <v>0</v>
      </c>
    </row>
    <row r="70" spans="1:6" ht="12" customHeight="1" x14ac:dyDescent="0.25">
      <c r="A70" s="80"/>
      <c r="B70" s="81" t="s">
        <v>226</v>
      </c>
      <c r="C70" s="123">
        <v>280134632.50999999</v>
      </c>
      <c r="D70" s="123">
        <v>0</v>
      </c>
      <c r="E70" s="123">
        <v>280134632.50999999</v>
      </c>
      <c r="F70" s="123">
        <v>271153720.87</v>
      </c>
    </row>
    <row r="71" spans="1:6" ht="12" customHeight="1" x14ac:dyDescent="0.25">
      <c r="A71" s="80"/>
      <c r="B71" s="81" t="s">
        <v>70</v>
      </c>
      <c r="C71" s="155">
        <v>531778613.74000001</v>
      </c>
      <c r="D71" s="155">
        <v>0</v>
      </c>
      <c r="E71" s="156" t="s">
        <v>211</v>
      </c>
      <c r="F71" s="156" t="s">
        <v>211</v>
      </c>
    </row>
    <row r="72" spans="1:6" ht="20.149999999999999" customHeight="1" x14ac:dyDescent="0.25">
      <c r="A72" s="152" t="s">
        <v>15</v>
      </c>
      <c r="B72" s="135" t="s">
        <v>74</v>
      </c>
      <c r="C72" s="153">
        <v>825411009.72000003</v>
      </c>
      <c r="D72" s="153">
        <v>42254.05</v>
      </c>
      <c r="E72" s="153">
        <v>293674650.02999997</v>
      </c>
      <c r="F72" s="153">
        <v>284450782.74000001</v>
      </c>
    </row>
    <row r="73" spans="1:6" ht="12" customHeight="1" x14ac:dyDescent="0.25">
      <c r="A73" s="44"/>
      <c r="B73" s="157" t="s">
        <v>227</v>
      </c>
      <c r="C73" s="123">
        <v>0</v>
      </c>
      <c r="D73" s="123">
        <v>55192.02</v>
      </c>
      <c r="E73" s="123">
        <v>55192.02</v>
      </c>
      <c r="F73" s="123">
        <v>14184.51</v>
      </c>
    </row>
    <row r="74" spans="1:6" ht="12" customHeight="1" x14ac:dyDescent="0.25">
      <c r="A74" s="158"/>
      <c r="B74" s="148" t="s">
        <v>228</v>
      </c>
      <c r="C74" s="155">
        <v>18381511.02</v>
      </c>
      <c r="D74" s="155">
        <v>0</v>
      </c>
      <c r="E74" s="155">
        <v>18381511.02</v>
      </c>
      <c r="F74" s="155">
        <v>0</v>
      </c>
    </row>
    <row r="75" spans="1:6" ht="20.149999999999999" customHeight="1" x14ac:dyDescent="0.25">
      <c r="A75" s="152" t="s">
        <v>24</v>
      </c>
      <c r="B75" s="135" t="s">
        <v>36</v>
      </c>
      <c r="C75" s="153">
        <v>18381511.02</v>
      </c>
      <c r="D75" s="153">
        <v>55192.02</v>
      </c>
      <c r="E75" s="153">
        <v>18436703.039999999</v>
      </c>
      <c r="F75" s="153">
        <v>14184.51</v>
      </c>
    </row>
    <row r="76" spans="1:6" ht="12" customHeight="1" x14ac:dyDescent="0.25">
      <c r="A76" s="44"/>
      <c r="B76" s="157" t="s">
        <v>90</v>
      </c>
      <c r="C76" s="123">
        <v>0</v>
      </c>
      <c r="D76" s="123">
        <v>901620.37</v>
      </c>
      <c r="E76" s="123">
        <v>901620.37</v>
      </c>
      <c r="F76" s="123">
        <v>1152122.53</v>
      </c>
    </row>
    <row r="77" spans="1:6" ht="12" customHeight="1" x14ac:dyDescent="0.25">
      <c r="A77" s="158"/>
      <c r="B77" s="159" t="s">
        <v>229</v>
      </c>
      <c r="C77" s="123">
        <v>53066.99</v>
      </c>
      <c r="D77" s="123">
        <v>155284.38</v>
      </c>
      <c r="E77" s="123">
        <v>208351.37</v>
      </c>
      <c r="F77" s="123">
        <v>166959.94</v>
      </c>
    </row>
    <row r="78" spans="1:6" ht="20.149999999999999" customHeight="1" x14ac:dyDescent="0.25">
      <c r="A78" s="134" t="s">
        <v>25</v>
      </c>
      <c r="B78" s="135" t="s">
        <v>230</v>
      </c>
      <c r="C78" s="160">
        <v>53066.99</v>
      </c>
      <c r="D78" s="160">
        <v>1056904.75</v>
      </c>
      <c r="E78" s="160">
        <v>1109971.74</v>
      </c>
      <c r="F78" s="160">
        <v>1319082.47</v>
      </c>
    </row>
    <row r="79" spans="1:6" ht="12" customHeight="1" x14ac:dyDescent="0.25">
      <c r="A79" s="158"/>
      <c r="B79" s="81" t="s">
        <v>231</v>
      </c>
      <c r="C79" s="123">
        <v>69035.070000000007</v>
      </c>
      <c r="D79" s="123">
        <v>6663980.3799999999</v>
      </c>
      <c r="E79" s="123">
        <v>6733015.4500000002</v>
      </c>
      <c r="F79" s="123">
        <v>3175510.99</v>
      </c>
    </row>
    <row r="80" spans="1:6" ht="12" customHeight="1" x14ac:dyDescent="0.25">
      <c r="A80" s="80"/>
      <c r="B80" s="81" t="s">
        <v>200</v>
      </c>
      <c r="C80" s="123">
        <v>660</v>
      </c>
      <c r="D80" s="123">
        <v>47653.55</v>
      </c>
      <c r="E80" s="123">
        <v>48313.55</v>
      </c>
      <c r="F80" s="123">
        <v>18705.8</v>
      </c>
    </row>
    <row r="81" spans="1:6" ht="12" customHeight="1" x14ac:dyDescent="0.25">
      <c r="A81" s="80"/>
      <c r="B81" s="81" t="s">
        <v>202</v>
      </c>
      <c r="C81" s="123">
        <v>48341.97</v>
      </c>
      <c r="D81" s="123">
        <v>0</v>
      </c>
      <c r="E81" s="123">
        <v>48341.97</v>
      </c>
      <c r="F81" s="123">
        <v>0</v>
      </c>
    </row>
    <row r="82" spans="1:6" ht="12" customHeight="1" x14ac:dyDescent="0.25">
      <c r="A82" s="80"/>
      <c r="B82" s="81" t="s">
        <v>219</v>
      </c>
      <c r="C82" s="123">
        <v>25.66</v>
      </c>
      <c r="D82" s="123">
        <v>66687.41</v>
      </c>
      <c r="E82" s="123">
        <v>66713.070000000007</v>
      </c>
      <c r="F82" s="123">
        <v>69575.759999999995</v>
      </c>
    </row>
    <row r="83" spans="1:6" ht="20.149999999999999" customHeight="1" x14ac:dyDescent="0.25">
      <c r="A83" s="152" t="s">
        <v>35</v>
      </c>
      <c r="B83" s="135" t="s">
        <v>48</v>
      </c>
      <c r="C83" s="133">
        <v>118062.70000000001</v>
      </c>
      <c r="D83" s="133">
        <v>6778321.3399999999</v>
      </c>
      <c r="E83" s="133">
        <v>6896384.04</v>
      </c>
      <c r="F83" s="133">
        <v>3263792.55</v>
      </c>
    </row>
    <row r="84" spans="1:6" ht="20.149999999999999" customHeight="1" x14ac:dyDescent="0.25">
      <c r="A84" s="87" t="s">
        <v>49</v>
      </c>
      <c r="B84" s="88" t="s">
        <v>50</v>
      </c>
      <c r="C84" s="145">
        <v>846187814.73000002</v>
      </c>
      <c r="D84" s="145">
        <v>7932672.1599999992</v>
      </c>
      <c r="E84" s="145">
        <v>322341873.14999998</v>
      </c>
      <c r="F84" s="145">
        <v>291037135.28000003</v>
      </c>
    </row>
    <row r="85" spans="1:6" ht="12" customHeight="1" x14ac:dyDescent="0.25">
      <c r="A85" s="80"/>
      <c r="B85" s="81" t="s">
        <v>83</v>
      </c>
      <c r="C85" s="119">
        <v>0</v>
      </c>
      <c r="D85" s="119">
        <v>0</v>
      </c>
      <c r="E85" s="119">
        <v>0</v>
      </c>
      <c r="F85" s="119">
        <v>0</v>
      </c>
    </row>
    <row r="86" spans="1:6" ht="20.149999999999999" customHeight="1" x14ac:dyDescent="0.25">
      <c r="A86" s="87" t="s">
        <v>58</v>
      </c>
      <c r="B86" s="88" t="s">
        <v>59</v>
      </c>
      <c r="C86" s="145">
        <v>0</v>
      </c>
      <c r="D86" s="145">
        <v>0</v>
      </c>
      <c r="E86" s="145">
        <v>0</v>
      </c>
      <c r="F86" s="145">
        <v>0</v>
      </c>
    </row>
    <row r="87" spans="1:6" ht="30" customHeight="1" x14ac:dyDescent="0.25">
      <c r="A87" s="87"/>
      <c r="B87" s="88" t="s">
        <v>84</v>
      </c>
      <c r="C87" s="145">
        <v>1573947600.5500002</v>
      </c>
      <c r="D87" s="145">
        <v>15821019790.5</v>
      </c>
      <c r="E87" s="145">
        <v>16863188777.309999</v>
      </c>
      <c r="F87" s="145">
        <v>15906070937.230001</v>
      </c>
    </row>
  </sheetData>
  <pageMargins left="0.7" right="0.7" top="0.75" bottom="0.75" header="0.3" footer="0.3"/>
  <pageSetup paperSize="9" scale="91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24</vt:i4>
      </vt:variant>
    </vt:vector>
  </HeadingPairs>
  <TitlesOfParts>
    <vt:vector size="47" baseType="lpstr">
      <vt:lpstr>Data_2023</vt:lpstr>
      <vt:lpstr>Data_2022</vt:lpstr>
      <vt:lpstr>Data_2021</vt:lpstr>
      <vt:lpstr>Data_2020</vt:lpstr>
      <vt:lpstr>Data_2019</vt:lpstr>
      <vt:lpstr>Data_2018</vt:lpstr>
      <vt:lpstr>Data_2017</vt:lpstr>
      <vt:lpstr>Data_2016</vt:lpstr>
      <vt:lpstr>Data_2015</vt:lpstr>
      <vt:lpstr>Data_2014</vt:lpstr>
      <vt:lpstr>Data_2013</vt:lpstr>
      <vt:lpstr>Data_2012</vt:lpstr>
      <vt:lpstr>Data_2011</vt:lpstr>
      <vt:lpstr>Data_2010</vt:lpstr>
      <vt:lpstr>Data_2009</vt:lpstr>
      <vt:lpstr>Data_2008</vt:lpstr>
      <vt:lpstr>Data_2007</vt:lpstr>
      <vt:lpstr>Data_2006</vt:lpstr>
      <vt:lpstr>Data_2005</vt:lpstr>
      <vt:lpstr>Data_2004</vt:lpstr>
      <vt:lpstr>Data_2003</vt:lpstr>
      <vt:lpstr>Data_2002</vt:lpstr>
      <vt:lpstr>Data_2001</vt:lpstr>
      <vt:lpstr>Data_2001!Print_Area</vt:lpstr>
      <vt:lpstr>Data_2002!Print_Area</vt:lpstr>
      <vt:lpstr>Data_2003!Print_Area</vt:lpstr>
      <vt:lpstr>Data_2004!Print_Area</vt:lpstr>
      <vt:lpstr>Data_2005!Print_Area</vt:lpstr>
      <vt:lpstr>Data_2006!Print_Area</vt:lpstr>
      <vt:lpstr>Data_2007!Print_Area</vt:lpstr>
      <vt:lpstr>Data_2008!Print_Area</vt:lpstr>
      <vt:lpstr>Data_2009!Print_Area</vt:lpstr>
      <vt:lpstr>Data_2010!Print_Area</vt:lpstr>
      <vt:lpstr>Data_2011!Print_Area</vt:lpstr>
      <vt:lpstr>Data_2012!Print_Area</vt:lpstr>
      <vt:lpstr>Data_2001!Print_Titles</vt:lpstr>
      <vt:lpstr>Data_2002!Print_Titles</vt:lpstr>
      <vt:lpstr>Data_2003!Print_Titles</vt:lpstr>
      <vt:lpstr>Data_2004!Print_Titles</vt:lpstr>
      <vt:lpstr>Data_2005!Print_Titles</vt:lpstr>
      <vt:lpstr>Data_2006!Print_Titles</vt:lpstr>
      <vt:lpstr>Data_2007!Print_Titles</vt:lpstr>
      <vt:lpstr>Data_2008!Print_Titles</vt:lpstr>
      <vt:lpstr>Data_2009!Print_Titles</vt:lpstr>
      <vt:lpstr>Data_2010!Print_Titles</vt:lpstr>
      <vt:lpstr>Data_2011!Print_Titles</vt:lpstr>
      <vt:lpstr>Data_2012!Print_Titles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2014-10-17T12:39:44Z</cp:lastPrinted>
  <dcterms:created xsi:type="dcterms:W3CDTF">2009-10-21T15:36:30Z</dcterms:created>
  <dcterms:modified xsi:type="dcterms:W3CDTF">2024-12-12T13:17:49Z</dcterms:modified>
</cp:coreProperties>
</file>