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L:\User\ralf\DATBANK\2023\Bericht\Unterlagen_Umweltamt_Ende\"/>
    </mc:Choice>
  </mc:AlternateContent>
  <xr:revisionPtr revIDLastSave="0" documentId="13_ncr:1_{C731EA6F-536C-43E1-9F46-7E5D97794399}" xr6:coauthVersionLast="47" xr6:coauthVersionMax="47" xr10:uidLastSave="{00000000-0000-0000-0000-000000000000}"/>
  <bookViews>
    <workbookView xWindow="-108" yWindow="-108" windowWidth="30936" windowHeight="16896" activeTab="1" xr2:uid="{AE4A47CB-08A3-4065-8E3C-3F402C3803D8}"/>
  </bookViews>
  <sheets>
    <sheet name="RECYCLINGQUOTE-SYNDIKAT" sheetId="1" r:id="rId1"/>
    <sheet name="Syndikate 2023" sheetId="2" r:id="rId2"/>
    <sheet name="Zusammenfassungen 2023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7" i="3" l="1"/>
  <c r="Y7" i="3"/>
  <c r="X8" i="3"/>
  <c r="Y8" i="3"/>
  <c r="X9" i="3"/>
  <c r="Y9" i="3"/>
  <c r="Y6" i="3"/>
  <c r="X6" i="3"/>
  <c r="V7" i="3"/>
  <c r="W7" i="3"/>
  <c r="V8" i="3"/>
  <c r="W8" i="3"/>
  <c r="V9" i="3"/>
  <c r="W9" i="3"/>
  <c r="W6" i="3"/>
  <c r="V6" i="3"/>
  <c r="T7" i="3"/>
  <c r="U7" i="3"/>
  <c r="T8" i="3"/>
  <c r="U8" i="3"/>
  <c r="T9" i="3"/>
  <c r="U9" i="3"/>
  <c r="U6" i="3"/>
  <c r="T6" i="3"/>
  <c r="R7" i="3"/>
  <c r="S7" i="3"/>
  <c r="R8" i="3"/>
  <c r="S8" i="3"/>
  <c r="R9" i="3"/>
  <c r="S9" i="3"/>
  <c r="S6" i="3"/>
  <c r="R6" i="3"/>
  <c r="P7" i="3"/>
  <c r="Q7" i="3"/>
  <c r="P8" i="3"/>
  <c r="Q8" i="3"/>
  <c r="P9" i="3"/>
  <c r="Q9" i="3"/>
  <c r="Q6" i="3"/>
  <c r="P6" i="3"/>
  <c r="N7" i="3"/>
  <c r="O7" i="3"/>
  <c r="N8" i="3"/>
  <c r="O8" i="3"/>
  <c r="N9" i="3"/>
  <c r="O9" i="3"/>
  <c r="O6" i="3"/>
  <c r="N6" i="3"/>
  <c r="L7" i="3"/>
  <c r="M7" i="3"/>
  <c r="L8" i="3"/>
  <c r="M8" i="3"/>
  <c r="L9" i="3"/>
  <c r="M9" i="3"/>
  <c r="M6" i="3"/>
  <c r="L6" i="3"/>
  <c r="J7" i="3"/>
  <c r="K7" i="3"/>
  <c r="J8" i="3"/>
  <c r="K8" i="3"/>
  <c r="J9" i="3"/>
  <c r="K9" i="3"/>
  <c r="K6" i="3"/>
  <c r="J6" i="3"/>
  <c r="H7" i="3"/>
  <c r="I7" i="3"/>
  <c r="H8" i="3"/>
  <c r="I8" i="3"/>
  <c r="H9" i="3"/>
  <c r="I9" i="3"/>
  <c r="I6" i="3"/>
  <c r="H6" i="3"/>
  <c r="F7" i="3"/>
  <c r="G7" i="3"/>
  <c r="F8" i="3"/>
  <c r="G8" i="3"/>
  <c r="F9" i="3"/>
  <c r="G9" i="3"/>
  <c r="G6" i="3"/>
  <c r="F6" i="3"/>
  <c r="D7" i="3"/>
  <c r="E7" i="3"/>
  <c r="D8" i="3"/>
  <c r="E8" i="3"/>
  <c r="D9" i="3"/>
  <c r="E9" i="3"/>
  <c r="E6" i="3"/>
  <c r="D6" i="3"/>
  <c r="B7" i="3"/>
  <c r="C7" i="3"/>
  <c r="B8" i="3"/>
  <c r="C8" i="3"/>
  <c r="B9" i="3"/>
  <c r="C9" i="3"/>
  <c r="C6" i="3"/>
  <c r="B6" i="3"/>
  <c r="C6" i="1" l="1"/>
  <c r="D6" i="1" s="1"/>
  <c r="B6" i="1"/>
</calcChain>
</file>

<file path=xl/sharedStrings.xml><?xml version="1.0" encoding="utf-8"?>
<sst xmlns="http://schemas.openxmlformats.org/spreadsheetml/2006/main" count="269" uniqueCount="82">
  <si>
    <t>Syndikat</t>
  </si>
  <si>
    <t>GESAMTMENGE</t>
  </si>
  <si>
    <t>RECYCLINGMENGE</t>
  </si>
  <si>
    <t>RECYCLINGQUOTE</t>
  </si>
  <si>
    <t>SIDOR</t>
  </si>
  <si>
    <t>SIGRE</t>
  </si>
  <si>
    <t>SIDEC</t>
  </si>
  <si>
    <t>GDL</t>
  </si>
  <si>
    <t>CED2</t>
  </si>
  <si>
    <t xml:space="preserve">  - </t>
  </si>
  <si>
    <t>Hausabfall</t>
  </si>
  <si>
    <t>Sperrmüll</t>
  </si>
  <si>
    <t>Hausmüll-ähnliche Gewerbe-    abfälle</t>
  </si>
  <si>
    <t>Friedhofs-    abfälle</t>
  </si>
  <si>
    <t>Sonstige Siedlungs-   abfälle</t>
  </si>
  <si>
    <t>Bauschutt</t>
  </si>
  <si>
    <t>Verpackungen aus Papier/ Pappe</t>
  </si>
  <si>
    <t>Misch-fraktion Papier/ Pappe</t>
  </si>
  <si>
    <t>Verpackungen aus Glas</t>
  </si>
  <si>
    <t>Sonstige Glasabfälle</t>
  </si>
  <si>
    <t>Verpackungen aus Metall</t>
  </si>
  <si>
    <t>Verpackungen aus Holz</t>
  </si>
  <si>
    <t>Misch-fraktion Holz</t>
  </si>
  <si>
    <t>PMG</t>
  </si>
  <si>
    <t>(Alt-) Bekleidung, Textilien</t>
  </si>
  <si>
    <t>Gummi</t>
  </si>
  <si>
    <t>Abfälle von pharma-zeutischen Erzeugnissen</t>
  </si>
  <si>
    <t>Datenträger-systeme (Video-, Audiobänder, Disketten)</t>
  </si>
  <si>
    <t>Fett- und Ölabfälle (pflanzlichen oder tierischen Ursprungs)</t>
  </si>
  <si>
    <t>Gefaßte Gase</t>
  </si>
  <si>
    <t>Laborabfälle und Chemikalien-reste</t>
  </si>
  <si>
    <t>Lösemittel, Farben, Lacke, Klebestoffe, Kitte, Harze</t>
  </si>
  <si>
    <t>Mineralöle und synthetische Öle</t>
  </si>
  <si>
    <t>Salze</t>
  </si>
  <si>
    <t>Säuren, Laugen, Konzentrate</t>
  </si>
  <si>
    <t>Kühlgeräte, Frigos</t>
  </si>
  <si>
    <t>Bildschirme, Fernseher</t>
  </si>
  <si>
    <t>Bioabfall</t>
  </si>
  <si>
    <t>Grünschnitt</t>
  </si>
  <si>
    <t>Gesamt-        ergebnis</t>
  </si>
  <si>
    <t>[kg]</t>
  </si>
  <si>
    <t>Pro-Kopf-Aufkommen</t>
  </si>
  <si>
    <t>Hausmüll-ähnliche Gewerbe-abfälle</t>
  </si>
  <si>
    <t>Friedhofs-abfälle</t>
  </si>
  <si>
    <t>Sonstige Siedlungs-abfälle</t>
  </si>
  <si>
    <t>Verpackungen aus Papier/Pappe</t>
  </si>
  <si>
    <t>Gesamt-ergebnis</t>
  </si>
  <si>
    <t>[kg/E.a]</t>
  </si>
  <si>
    <t>*)</t>
  </si>
  <si>
    <t>Haus- und Geschäftsmüll</t>
  </si>
  <si>
    <t>Bauschutt und Erdaushub</t>
  </si>
  <si>
    <t>Sonstige Siedlungsabfälle</t>
  </si>
  <si>
    <t>Papier, Karton</t>
  </si>
  <si>
    <t>Glas</t>
  </si>
  <si>
    <t>Metalle</t>
  </si>
  <si>
    <t>Holz</t>
  </si>
  <si>
    <t>Kunststoffe</t>
  </si>
  <si>
    <t>Reifen/Gummi</t>
  </si>
  <si>
    <t>Problemstoffe</t>
  </si>
  <si>
    <t>Elektro-/Elektronikschrott</t>
  </si>
  <si>
    <t>Organische Abfälle</t>
  </si>
  <si>
    <t>*) Die Problemstoffe umfassen die nachfolgend aufgeführten CED2-Codes:</t>
  </si>
  <si>
    <t>unbekannt (Salze)</t>
  </si>
  <si>
    <t>Boden-aushub</t>
  </si>
  <si>
    <t>Misch-fraktion Metall</t>
  </si>
  <si>
    <t>Ver-packungen aus Kunststoff</t>
  </si>
  <si>
    <t>Misch-fraktion Kunststoff</t>
  </si>
  <si>
    <t>(Getränke-) Verbundver-packungen</t>
  </si>
  <si>
    <t>Reifen (Gummi-abfälle)</t>
  </si>
  <si>
    <t>Proble-matische Kunststoff- und Gummi-abfälle</t>
  </si>
  <si>
    <t>Ver-packungs-materialien mit schädlichen Rest-inhalten</t>
  </si>
  <si>
    <t>Abfälle von Pflanzen-schutz- und Schädlings-bekämpfungs-mitteln</t>
  </si>
  <si>
    <t>Akku-mulatoren, Batterien</t>
  </si>
  <si>
    <t>Asbest-zement, Eternit</t>
  </si>
  <si>
    <t>Deter-gentien und Waschmittel-abfälle</t>
  </si>
  <si>
    <t>Kranken-haus-spezifische Abfälle</t>
  </si>
  <si>
    <t>Öl- oder fettkonta-minierte Abfälle</t>
  </si>
  <si>
    <t>Proble-matischer mineralischer Abfall</t>
  </si>
  <si>
    <t>Problema-tischer mineralischer Abfall</t>
  </si>
  <si>
    <t>Sonstige Problem-abfälle</t>
  </si>
  <si>
    <t>Sonstiger Elektro-/ Elektronik-schrott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</si>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</sst>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#,##0.00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Times New Roman"/>
      <family val="2"/>
    </font>
    <font>
      <b/>
      <sz val="12"/>
      <color theme="1"/>
      <name val="Times New Roman"/>
      <family val="1"/>
    </font>
    <font>
      <b/>
      <sz val="11"/>
      <color theme="1"/>
      <name val="Times New Roman"/>
      <family val="2"/>
    </font>
    <font>
      <sz val="11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89">
    <xf numFmtId="0" fontId="0" fillId="0" borderId="0" xfId="0"/>
    <xf numFmtId="3" fontId="0" fillId="0" borderId="0" xfId="0" applyNumberFormat="1"/>
    <xf numFmtId="2" fontId="0" fillId="0" borderId="0" xfId="0" applyNumberFormat="1"/>
    <xf numFmtId="0" fontId="1" fillId="0" borderId="0" xfId="0" applyFont="1"/>
    <xf numFmtId="3" fontId="1" fillId="0" borderId="0" xfId="0" applyNumberFormat="1" applyFont="1"/>
    <xf numFmtId="2" fontId="1" fillId="0" borderId="0" xfId="0" applyNumberFormat="1" applyFont="1"/>
    <xf numFmtId="0" fontId="3" fillId="0" borderId="1" xfId="1" applyFont="1" applyBorder="1"/>
    <xf numFmtId="3" fontId="3" fillId="0" borderId="2" xfId="1" applyNumberFormat="1" applyFont="1" applyBorder="1"/>
    <xf numFmtId="0" fontId="3" fillId="0" borderId="2" xfId="1" applyFont="1" applyBorder="1"/>
    <xf numFmtId="3" fontId="3" fillId="0" borderId="3" xfId="1" applyNumberFormat="1" applyFont="1" applyBorder="1"/>
    <xf numFmtId="0" fontId="1" fillId="0" borderId="0" xfId="1" applyFont="1"/>
    <xf numFmtId="0" fontId="3" fillId="0" borderId="4" xfId="1" applyFont="1" applyBorder="1"/>
    <xf numFmtId="3" fontId="3" fillId="0" borderId="5" xfId="1" applyNumberFormat="1" applyFont="1" applyBorder="1"/>
    <xf numFmtId="0" fontId="3" fillId="0" borderId="5" xfId="1" applyFont="1" applyBorder="1"/>
    <xf numFmtId="3" fontId="3" fillId="0" borderId="6" xfId="1" applyNumberFormat="1" applyFont="1" applyBorder="1"/>
    <xf numFmtId="0" fontId="3" fillId="2" borderId="5" xfId="1" applyFont="1" applyFill="1" applyBorder="1"/>
    <xf numFmtId="0" fontId="3" fillId="0" borderId="6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3" fontId="3" fillId="0" borderId="7" xfId="1" applyNumberFormat="1" applyFont="1" applyBorder="1" applyAlignment="1">
      <alignment horizontal="left" wrapText="1"/>
    </xf>
    <xf numFmtId="3" fontId="3" fillId="0" borderId="8" xfId="1" applyNumberFormat="1" applyFont="1" applyBorder="1" applyAlignment="1">
      <alignment horizontal="left" wrapText="1"/>
    </xf>
    <xf numFmtId="0" fontId="1" fillId="0" borderId="9" xfId="1" applyFont="1" applyBorder="1" applyAlignment="1">
      <alignment horizontal="right" wrapText="1"/>
    </xf>
    <xf numFmtId="3" fontId="1" fillId="0" borderId="7" xfId="1" applyNumberFormat="1" applyFont="1" applyBorder="1" applyAlignment="1">
      <alignment horizontal="right" wrapText="1"/>
    </xf>
    <xf numFmtId="3" fontId="1" fillId="0" borderId="5" xfId="0" applyNumberFormat="1" applyFont="1" applyBorder="1"/>
    <xf numFmtId="3" fontId="3" fillId="0" borderId="5" xfId="0" applyNumberFormat="1" applyFont="1" applyBorder="1"/>
    <xf numFmtId="3" fontId="3" fillId="0" borderId="0" xfId="0" applyNumberFormat="1" applyFont="1"/>
    <xf numFmtId="0" fontId="3" fillId="0" borderId="0" xfId="0" applyFont="1"/>
    <xf numFmtId="3" fontId="3" fillId="0" borderId="5" xfId="1" applyNumberFormat="1" applyFont="1" applyBorder="1" applyAlignment="1">
      <alignment horizontal="left" wrapText="1"/>
    </xf>
    <xf numFmtId="3" fontId="3" fillId="0" borderId="6" xfId="1" applyNumberFormat="1" applyFont="1" applyBorder="1" applyAlignment="1">
      <alignment horizontal="left" wrapText="1"/>
    </xf>
    <xf numFmtId="164" fontId="1" fillId="0" borderId="10" xfId="1" applyNumberFormat="1" applyFont="1" applyBorder="1" applyAlignment="1">
      <alignment horizontal="right" wrapText="1"/>
    </xf>
    <xf numFmtId="165" fontId="1" fillId="0" borderId="7" xfId="1" applyNumberFormat="1" applyFont="1" applyBorder="1" applyAlignment="1">
      <alignment horizontal="right"/>
    </xf>
    <xf numFmtId="165" fontId="1" fillId="0" borderId="5" xfId="0" applyNumberFormat="1" applyFont="1" applyBorder="1"/>
    <xf numFmtId="165" fontId="1" fillId="0" borderId="0" xfId="0" applyNumberFormat="1" applyFont="1"/>
    <xf numFmtId="165" fontId="3" fillId="0" borderId="5" xfId="0" applyNumberFormat="1" applyFont="1" applyBorder="1"/>
    <xf numFmtId="3" fontId="4" fillId="0" borderId="1" xfId="1" applyNumberFormat="1" applyFont="1" applyBorder="1"/>
    <xf numFmtId="165" fontId="4" fillId="0" borderId="3" xfId="1" applyNumberFormat="1" applyFont="1" applyBorder="1"/>
    <xf numFmtId="3" fontId="4" fillId="0" borderId="11" xfId="1" applyNumberFormat="1" applyFont="1" applyBorder="1"/>
    <xf numFmtId="165" fontId="4" fillId="0" borderId="12" xfId="1" applyNumberFormat="1" applyFont="1" applyBorder="1"/>
    <xf numFmtId="0" fontId="4" fillId="0" borderId="4" xfId="1" applyFont="1" applyBorder="1"/>
    <xf numFmtId="0" fontId="4" fillId="0" borderId="6" xfId="1" applyFont="1" applyBorder="1"/>
    <xf numFmtId="0" fontId="4" fillId="0" borderId="14" xfId="1" applyFont="1" applyBorder="1"/>
    <xf numFmtId="0" fontId="4" fillId="0" borderId="15" xfId="1" applyFont="1" applyBorder="1"/>
    <xf numFmtId="3" fontId="4" fillId="0" borderId="14" xfId="1" applyNumberFormat="1" applyFont="1" applyBorder="1"/>
    <xf numFmtId="165" fontId="4" fillId="0" borderId="15" xfId="1" applyNumberFormat="1" applyFont="1" applyBorder="1"/>
    <xf numFmtId="3" fontId="4" fillId="0" borderId="4" xfId="1" applyNumberFormat="1" applyFont="1" applyBorder="1"/>
    <xf numFmtId="165" fontId="4" fillId="0" borderId="6" xfId="1" applyNumberFormat="1" applyFont="1" applyBorder="1"/>
    <xf numFmtId="3" fontId="4" fillId="0" borderId="13" xfId="1" applyNumberFormat="1" applyFont="1" applyBorder="1" applyAlignment="1">
      <alignment horizontal="left"/>
    </xf>
    <xf numFmtId="165" fontId="4" fillId="0" borderId="16" xfId="1" applyNumberFormat="1" applyFont="1" applyBorder="1" applyAlignment="1">
      <alignment horizontal="left"/>
    </xf>
    <xf numFmtId="3" fontId="4" fillId="0" borderId="17" xfId="1" applyNumberFormat="1" applyFont="1" applyBorder="1" applyAlignment="1">
      <alignment horizontal="left"/>
    </xf>
    <xf numFmtId="165" fontId="4" fillId="0" borderId="17" xfId="1" applyNumberFormat="1" applyFont="1" applyBorder="1" applyAlignment="1">
      <alignment horizontal="left"/>
    </xf>
    <xf numFmtId="4" fontId="0" fillId="0" borderId="0" xfId="0" applyNumberFormat="1"/>
    <xf numFmtId="0" fontId="3" fillId="0" borderId="25" xfId="1" applyFont="1" applyBorder="1"/>
    <xf numFmtId="0" fontId="4" fillId="0" borderId="1" xfId="1" applyFont="1" applyBorder="1"/>
    <xf numFmtId="0" fontId="4" fillId="0" borderId="3" xfId="1" applyFont="1" applyBorder="1"/>
    <xf numFmtId="0" fontId="2" fillId="0" borderId="0" xfId="1"/>
    <xf numFmtId="0" fontId="3" fillId="0" borderId="26" xfId="1" applyFont="1" applyBorder="1"/>
    <xf numFmtId="0" fontId="4" fillId="2" borderId="4" xfId="1" applyFont="1" applyFill="1" applyBorder="1"/>
    <xf numFmtId="0" fontId="4" fillId="2" borderId="6" xfId="1" applyFont="1" applyFill="1" applyBorder="1"/>
    <xf numFmtId="3" fontId="4" fillId="0" borderId="6" xfId="1" applyNumberFormat="1" applyFont="1" applyBorder="1"/>
    <xf numFmtId="164" fontId="3" fillId="0" borderId="27" xfId="1" applyNumberFormat="1" applyFont="1" applyBorder="1" applyAlignment="1">
      <alignment horizontal="left"/>
    </xf>
    <xf numFmtId="0" fontId="1" fillId="0" borderId="28" xfId="0" applyFont="1" applyBorder="1"/>
    <xf numFmtId="3" fontId="5" fillId="0" borderId="29" xfId="1" applyNumberFormat="1" applyFont="1" applyBorder="1" applyAlignment="1">
      <alignment horizontal="right"/>
    </xf>
    <xf numFmtId="165" fontId="5" fillId="0" borderId="30" xfId="1" applyNumberFormat="1" applyFont="1" applyBorder="1" applyAlignment="1">
      <alignment horizontal="right"/>
    </xf>
    <xf numFmtId="165" fontId="5" fillId="0" borderId="31" xfId="1" applyNumberFormat="1" applyFont="1" applyBorder="1" applyAlignment="1">
      <alignment horizontal="right"/>
    </xf>
    <xf numFmtId="3" fontId="5" fillId="0" borderId="32" xfId="1" applyNumberFormat="1" applyFont="1" applyBorder="1" applyAlignment="1">
      <alignment horizontal="right"/>
    </xf>
    <xf numFmtId="0" fontId="1" fillId="0" borderId="26" xfId="0" applyFont="1" applyBorder="1"/>
    <xf numFmtId="0" fontId="1" fillId="0" borderId="33" xfId="0" applyFont="1" applyBorder="1"/>
    <xf numFmtId="0" fontId="3" fillId="0" borderId="34" xfId="0" applyFont="1" applyBorder="1"/>
    <xf numFmtId="166" fontId="0" fillId="0" borderId="0" xfId="0" applyNumberFormat="1"/>
    <xf numFmtId="3" fontId="1" fillId="0" borderId="0" xfId="1" applyNumberFormat="1" applyFont="1"/>
    <xf numFmtId="0" fontId="3" fillId="0" borderId="0" xfId="1" applyFont="1"/>
    <xf numFmtId="165" fontId="3" fillId="0" borderId="0" xfId="0" applyNumberFormat="1" applyFont="1"/>
    <xf numFmtId="3" fontId="6" fillId="0" borderId="4" xfId="0" applyNumberFormat="1" applyFont="1" applyBorder="1"/>
    <xf numFmtId="165" fontId="6" fillId="0" borderId="15" xfId="0" applyNumberFormat="1" applyFont="1" applyBorder="1"/>
    <xf numFmtId="165" fontId="6" fillId="0" borderId="6" xfId="0" applyNumberFormat="1" applyFont="1" applyBorder="1"/>
    <xf numFmtId="3" fontId="6" fillId="0" borderId="14" xfId="0" applyNumberFormat="1" applyFont="1" applyBorder="1"/>
    <xf numFmtId="0" fontId="6" fillId="0" borderId="0" xfId="0" applyFont="1"/>
    <xf numFmtId="3" fontId="6" fillId="0" borderId="18" xfId="0" applyNumberFormat="1" applyFont="1" applyBorder="1"/>
    <xf numFmtId="165" fontId="6" fillId="0" borderId="20" xfId="0" applyNumberFormat="1" applyFont="1" applyBorder="1"/>
    <xf numFmtId="165" fontId="6" fillId="0" borderId="8" xfId="0" applyNumberFormat="1" applyFont="1" applyBorder="1"/>
    <xf numFmtId="3" fontId="6" fillId="0" borderId="19" xfId="0" applyNumberFormat="1" applyFont="1" applyBorder="1"/>
    <xf numFmtId="3" fontId="6" fillId="0" borderId="21" xfId="0" applyNumberFormat="1" applyFont="1" applyBorder="1"/>
    <xf numFmtId="165" fontId="6" fillId="0" borderId="24" xfId="0" applyNumberFormat="1" applyFont="1" applyBorder="1"/>
    <xf numFmtId="165" fontId="6" fillId="0" borderId="22" xfId="0" applyNumberFormat="1" applyFont="1" applyBorder="1"/>
    <xf numFmtId="3" fontId="6" fillId="0" borderId="23" xfId="0" applyNumberFormat="1" applyFont="1" applyBorder="1"/>
    <xf numFmtId="3" fontId="6" fillId="0" borderId="0" xfId="0" applyNumberFormat="1" applyFont="1"/>
    <xf numFmtId="2" fontId="6" fillId="0" borderId="0" xfId="0" applyNumberFormat="1" applyFont="1"/>
    <xf numFmtId="1" fontId="1" fillId="0" borderId="5" xfId="1" applyNumberFormat="1" applyFont="1" applyFill="1" applyBorder="1"/>
    <xf numFmtId="0" fontId="1" fillId="0" borderId="5" xfId="1" applyFont="1" applyFill="1" applyBorder="1"/>
    <xf numFmtId="164" fontId="1" fillId="0" borderId="5" xfId="1" applyNumberFormat="1" applyFont="1" applyFill="1" applyBorder="1"/>
  </cellXfs>
  <cellStyles count="2">
    <cellStyle name="Standard" xfId="0" builtinId="0"/>
    <cellStyle name="Standard 2" xfId="1" xr:uid="{FCAB2D1C-39FA-4B90-9C3C-4CD7258AC0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B87A3-B7F4-4D73-BEE3-9F24B880846D}">
  <dimension ref="A1:D14"/>
  <sheetViews>
    <sheetView workbookViewId="0">
      <selection activeCell="E4" sqref="E4"/>
    </sheetView>
  </sheetViews>
  <sheetFormatPr baseColWidth="10" defaultRowHeight="15.6" x14ac:dyDescent="0.3"/>
  <cols>
    <col min="1" max="1" width="13.21875" style="3" customWidth="1"/>
    <col min="2" max="2" width="17.33203125" style="4" bestFit="1" customWidth="1"/>
    <col min="3" max="3" width="21.109375" style="4" bestFit="1" customWidth="1"/>
    <col min="4" max="4" width="20.77734375" style="5" bestFit="1" customWidth="1"/>
    <col min="5" max="256" width="11.5546875" style="3"/>
    <col min="257" max="257" width="13.21875" style="3" customWidth="1"/>
    <col min="258" max="258" width="17.33203125" style="3" bestFit="1" customWidth="1"/>
    <col min="259" max="259" width="21.109375" style="3" bestFit="1" customWidth="1"/>
    <col min="260" max="260" width="20.77734375" style="3" bestFit="1" customWidth="1"/>
    <col min="261" max="512" width="11.5546875" style="3"/>
    <col min="513" max="513" width="13.21875" style="3" customWidth="1"/>
    <col min="514" max="514" width="17.33203125" style="3" bestFit="1" customWidth="1"/>
    <col min="515" max="515" width="21.109375" style="3" bestFit="1" customWidth="1"/>
    <col min="516" max="516" width="20.77734375" style="3" bestFit="1" customWidth="1"/>
    <col min="517" max="768" width="11.5546875" style="3"/>
    <col min="769" max="769" width="13.21875" style="3" customWidth="1"/>
    <col min="770" max="770" width="17.33203125" style="3" bestFit="1" customWidth="1"/>
    <col min="771" max="771" width="21.109375" style="3" bestFit="1" customWidth="1"/>
    <col min="772" max="772" width="20.77734375" style="3" bestFit="1" customWidth="1"/>
    <col min="773" max="1024" width="11.5546875" style="3"/>
    <col min="1025" max="1025" width="13.21875" style="3" customWidth="1"/>
    <col min="1026" max="1026" width="17.33203125" style="3" bestFit="1" customWidth="1"/>
    <col min="1027" max="1027" width="21.109375" style="3" bestFit="1" customWidth="1"/>
    <col min="1028" max="1028" width="20.77734375" style="3" bestFit="1" customWidth="1"/>
    <col min="1029" max="1280" width="11.5546875" style="3"/>
    <col min="1281" max="1281" width="13.21875" style="3" customWidth="1"/>
    <col min="1282" max="1282" width="17.33203125" style="3" bestFit="1" customWidth="1"/>
    <col min="1283" max="1283" width="21.109375" style="3" bestFit="1" customWidth="1"/>
    <col min="1284" max="1284" width="20.77734375" style="3" bestFit="1" customWidth="1"/>
    <col min="1285" max="1536" width="11.5546875" style="3"/>
    <col min="1537" max="1537" width="13.21875" style="3" customWidth="1"/>
    <col min="1538" max="1538" width="17.33203125" style="3" bestFit="1" customWidth="1"/>
    <col min="1539" max="1539" width="21.109375" style="3" bestFit="1" customWidth="1"/>
    <col min="1540" max="1540" width="20.77734375" style="3" bestFit="1" customWidth="1"/>
    <col min="1541" max="1792" width="11.5546875" style="3"/>
    <col min="1793" max="1793" width="13.21875" style="3" customWidth="1"/>
    <col min="1794" max="1794" width="17.33203125" style="3" bestFit="1" customWidth="1"/>
    <col min="1795" max="1795" width="21.109375" style="3" bestFit="1" customWidth="1"/>
    <col min="1796" max="1796" width="20.77734375" style="3" bestFit="1" customWidth="1"/>
    <col min="1797" max="2048" width="11.5546875" style="3"/>
    <col min="2049" max="2049" width="13.21875" style="3" customWidth="1"/>
    <col min="2050" max="2050" width="17.33203125" style="3" bestFit="1" customWidth="1"/>
    <col min="2051" max="2051" width="21.109375" style="3" bestFit="1" customWidth="1"/>
    <col min="2052" max="2052" width="20.77734375" style="3" bestFit="1" customWidth="1"/>
    <col min="2053" max="2304" width="11.5546875" style="3"/>
    <col min="2305" max="2305" width="13.21875" style="3" customWidth="1"/>
    <col min="2306" max="2306" width="17.33203125" style="3" bestFit="1" customWidth="1"/>
    <col min="2307" max="2307" width="21.109375" style="3" bestFit="1" customWidth="1"/>
    <col min="2308" max="2308" width="20.77734375" style="3" bestFit="1" customWidth="1"/>
    <col min="2309" max="2560" width="11.5546875" style="3"/>
    <col min="2561" max="2561" width="13.21875" style="3" customWidth="1"/>
    <col min="2562" max="2562" width="17.33203125" style="3" bestFit="1" customWidth="1"/>
    <col min="2563" max="2563" width="21.109375" style="3" bestFit="1" customWidth="1"/>
    <col min="2564" max="2564" width="20.77734375" style="3" bestFit="1" customWidth="1"/>
    <col min="2565" max="2816" width="11.5546875" style="3"/>
    <col min="2817" max="2817" width="13.21875" style="3" customWidth="1"/>
    <col min="2818" max="2818" width="17.33203125" style="3" bestFit="1" customWidth="1"/>
    <col min="2819" max="2819" width="21.109375" style="3" bestFit="1" customWidth="1"/>
    <col min="2820" max="2820" width="20.77734375" style="3" bestFit="1" customWidth="1"/>
    <col min="2821" max="3072" width="11.5546875" style="3"/>
    <col min="3073" max="3073" width="13.21875" style="3" customWidth="1"/>
    <col min="3074" max="3074" width="17.33203125" style="3" bestFit="1" customWidth="1"/>
    <col min="3075" max="3075" width="21.109375" style="3" bestFit="1" customWidth="1"/>
    <col min="3076" max="3076" width="20.77734375" style="3" bestFit="1" customWidth="1"/>
    <col min="3077" max="3328" width="11.5546875" style="3"/>
    <col min="3329" max="3329" width="13.21875" style="3" customWidth="1"/>
    <col min="3330" max="3330" width="17.33203125" style="3" bestFit="1" customWidth="1"/>
    <col min="3331" max="3331" width="21.109375" style="3" bestFit="1" customWidth="1"/>
    <col min="3332" max="3332" width="20.77734375" style="3" bestFit="1" customWidth="1"/>
    <col min="3333" max="3584" width="11.5546875" style="3"/>
    <col min="3585" max="3585" width="13.21875" style="3" customWidth="1"/>
    <col min="3586" max="3586" width="17.33203125" style="3" bestFit="1" customWidth="1"/>
    <col min="3587" max="3587" width="21.109375" style="3" bestFit="1" customWidth="1"/>
    <col min="3588" max="3588" width="20.77734375" style="3" bestFit="1" customWidth="1"/>
    <col min="3589" max="3840" width="11.5546875" style="3"/>
    <col min="3841" max="3841" width="13.21875" style="3" customWidth="1"/>
    <col min="3842" max="3842" width="17.33203125" style="3" bestFit="1" customWidth="1"/>
    <col min="3843" max="3843" width="21.109375" style="3" bestFit="1" customWidth="1"/>
    <col min="3844" max="3844" width="20.77734375" style="3" bestFit="1" customWidth="1"/>
    <col min="3845" max="4096" width="11.5546875" style="3"/>
    <col min="4097" max="4097" width="13.21875" style="3" customWidth="1"/>
    <col min="4098" max="4098" width="17.33203125" style="3" bestFit="1" customWidth="1"/>
    <col min="4099" max="4099" width="21.109375" style="3" bestFit="1" customWidth="1"/>
    <col min="4100" max="4100" width="20.77734375" style="3" bestFit="1" customWidth="1"/>
    <col min="4101" max="4352" width="11.5546875" style="3"/>
    <col min="4353" max="4353" width="13.21875" style="3" customWidth="1"/>
    <col min="4354" max="4354" width="17.33203125" style="3" bestFit="1" customWidth="1"/>
    <col min="4355" max="4355" width="21.109375" style="3" bestFit="1" customWidth="1"/>
    <col min="4356" max="4356" width="20.77734375" style="3" bestFit="1" customWidth="1"/>
    <col min="4357" max="4608" width="11.5546875" style="3"/>
    <col min="4609" max="4609" width="13.21875" style="3" customWidth="1"/>
    <col min="4610" max="4610" width="17.33203125" style="3" bestFit="1" customWidth="1"/>
    <col min="4611" max="4611" width="21.109375" style="3" bestFit="1" customWidth="1"/>
    <col min="4612" max="4612" width="20.77734375" style="3" bestFit="1" customWidth="1"/>
    <col min="4613" max="4864" width="11.5546875" style="3"/>
    <col min="4865" max="4865" width="13.21875" style="3" customWidth="1"/>
    <col min="4866" max="4866" width="17.33203125" style="3" bestFit="1" customWidth="1"/>
    <col min="4867" max="4867" width="21.109375" style="3" bestFit="1" customWidth="1"/>
    <col min="4868" max="4868" width="20.77734375" style="3" bestFit="1" customWidth="1"/>
    <col min="4869" max="5120" width="11.5546875" style="3"/>
    <col min="5121" max="5121" width="13.21875" style="3" customWidth="1"/>
    <col min="5122" max="5122" width="17.33203125" style="3" bestFit="1" customWidth="1"/>
    <col min="5123" max="5123" width="21.109375" style="3" bestFit="1" customWidth="1"/>
    <col min="5124" max="5124" width="20.77734375" style="3" bestFit="1" customWidth="1"/>
    <col min="5125" max="5376" width="11.5546875" style="3"/>
    <col min="5377" max="5377" width="13.21875" style="3" customWidth="1"/>
    <col min="5378" max="5378" width="17.33203125" style="3" bestFit="1" customWidth="1"/>
    <col min="5379" max="5379" width="21.109375" style="3" bestFit="1" customWidth="1"/>
    <col min="5380" max="5380" width="20.77734375" style="3" bestFit="1" customWidth="1"/>
    <col min="5381" max="5632" width="11.5546875" style="3"/>
    <col min="5633" max="5633" width="13.21875" style="3" customWidth="1"/>
    <col min="5634" max="5634" width="17.33203125" style="3" bestFit="1" customWidth="1"/>
    <col min="5635" max="5635" width="21.109375" style="3" bestFit="1" customWidth="1"/>
    <col min="5636" max="5636" width="20.77734375" style="3" bestFit="1" customWidth="1"/>
    <col min="5637" max="5888" width="11.5546875" style="3"/>
    <col min="5889" max="5889" width="13.21875" style="3" customWidth="1"/>
    <col min="5890" max="5890" width="17.33203125" style="3" bestFit="1" customWidth="1"/>
    <col min="5891" max="5891" width="21.109375" style="3" bestFit="1" customWidth="1"/>
    <col min="5892" max="5892" width="20.77734375" style="3" bestFit="1" customWidth="1"/>
    <col min="5893" max="6144" width="11.5546875" style="3"/>
    <col min="6145" max="6145" width="13.21875" style="3" customWidth="1"/>
    <col min="6146" max="6146" width="17.33203125" style="3" bestFit="1" customWidth="1"/>
    <col min="6147" max="6147" width="21.109375" style="3" bestFit="1" customWidth="1"/>
    <col min="6148" max="6148" width="20.77734375" style="3" bestFit="1" customWidth="1"/>
    <col min="6149" max="6400" width="11.5546875" style="3"/>
    <col min="6401" max="6401" width="13.21875" style="3" customWidth="1"/>
    <col min="6402" max="6402" width="17.33203125" style="3" bestFit="1" customWidth="1"/>
    <col min="6403" max="6403" width="21.109375" style="3" bestFit="1" customWidth="1"/>
    <col min="6404" max="6404" width="20.77734375" style="3" bestFit="1" customWidth="1"/>
    <col min="6405" max="6656" width="11.5546875" style="3"/>
    <col min="6657" max="6657" width="13.21875" style="3" customWidth="1"/>
    <col min="6658" max="6658" width="17.33203125" style="3" bestFit="1" customWidth="1"/>
    <col min="6659" max="6659" width="21.109375" style="3" bestFit="1" customWidth="1"/>
    <col min="6660" max="6660" width="20.77734375" style="3" bestFit="1" customWidth="1"/>
    <col min="6661" max="6912" width="11.5546875" style="3"/>
    <col min="6913" max="6913" width="13.21875" style="3" customWidth="1"/>
    <col min="6914" max="6914" width="17.33203125" style="3" bestFit="1" customWidth="1"/>
    <col min="6915" max="6915" width="21.109375" style="3" bestFit="1" customWidth="1"/>
    <col min="6916" max="6916" width="20.77734375" style="3" bestFit="1" customWidth="1"/>
    <col min="6917" max="7168" width="11.5546875" style="3"/>
    <col min="7169" max="7169" width="13.21875" style="3" customWidth="1"/>
    <col min="7170" max="7170" width="17.33203125" style="3" bestFit="1" customWidth="1"/>
    <col min="7171" max="7171" width="21.109375" style="3" bestFit="1" customWidth="1"/>
    <col min="7172" max="7172" width="20.77734375" style="3" bestFit="1" customWidth="1"/>
    <col min="7173" max="7424" width="11.5546875" style="3"/>
    <col min="7425" max="7425" width="13.21875" style="3" customWidth="1"/>
    <col min="7426" max="7426" width="17.33203125" style="3" bestFit="1" customWidth="1"/>
    <col min="7427" max="7427" width="21.109375" style="3" bestFit="1" customWidth="1"/>
    <col min="7428" max="7428" width="20.77734375" style="3" bestFit="1" customWidth="1"/>
    <col min="7429" max="7680" width="11.5546875" style="3"/>
    <col min="7681" max="7681" width="13.21875" style="3" customWidth="1"/>
    <col min="7682" max="7682" width="17.33203125" style="3" bestFit="1" customWidth="1"/>
    <col min="7683" max="7683" width="21.109375" style="3" bestFit="1" customWidth="1"/>
    <col min="7684" max="7684" width="20.77734375" style="3" bestFit="1" customWidth="1"/>
    <col min="7685" max="7936" width="11.5546875" style="3"/>
    <col min="7937" max="7937" width="13.21875" style="3" customWidth="1"/>
    <col min="7938" max="7938" width="17.33203125" style="3" bestFit="1" customWidth="1"/>
    <col min="7939" max="7939" width="21.109375" style="3" bestFit="1" customWidth="1"/>
    <col min="7940" max="7940" width="20.77734375" style="3" bestFit="1" customWidth="1"/>
    <col min="7941" max="8192" width="11.5546875" style="3"/>
    <col min="8193" max="8193" width="13.21875" style="3" customWidth="1"/>
    <col min="8194" max="8194" width="17.33203125" style="3" bestFit="1" customWidth="1"/>
    <col min="8195" max="8195" width="21.109375" style="3" bestFit="1" customWidth="1"/>
    <col min="8196" max="8196" width="20.77734375" style="3" bestFit="1" customWidth="1"/>
    <col min="8197" max="8448" width="11.5546875" style="3"/>
    <col min="8449" max="8449" width="13.21875" style="3" customWidth="1"/>
    <col min="8450" max="8450" width="17.33203125" style="3" bestFit="1" customWidth="1"/>
    <col min="8451" max="8451" width="21.109375" style="3" bestFit="1" customWidth="1"/>
    <col min="8452" max="8452" width="20.77734375" style="3" bestFit="1" customWidth="1"/>
    <col min="8453" max="8704" width="11.5546875" style="3"/>
    <col min="8705" max="8705" width="13.21875" style="3" customWidth="1"/>
    <col min="8706" max="8706" width="17.33203125" style="3" bestFit="1" customWidth="1"/>
    <col min="8707" max="8707" width="21.109375" style="3" bestFit="1" customWidth="1"/>
    <col min="8708" max="8708" width="20.77734375" style="3" bestFit="1" customWidth="1"/>
    <col min="8709" max="8960" width="11.5546875" style="3"/>
    <col min="8961" max="8961" width="13.21875" style="3" customWidth="1"/>
    <col min="8962" max="8962" width="17.33203125" style="3" bestFit="1" customWidth="1"/>
    <col min="8963" max="8963" width="21.109375" style="3" bestFit="1" customWidth="1"/>
    <col min="8964" max="8964" width="20.77734375" style="3" bestFit="1" customWidth="1"/>
    <col min="8965" max="9216" width="11.5546875" style="3"/>
    <col min="9217" max="9217" width="13.21875" style="3" customWidth="1"/>
    <col min="9218" max="9218" width="17.33203125" style="3" bestFit="1" customWidth="1"/>
    <col min="9219" max="9219" width="21.109375" style="3" bestFit="1" customWidth="1"/>
    <col min="9220" max="9220" width="20.77734375" style="3" bestFit="1" customWidth="1"/>
    <col min="9221" max="9472" width="11.5546875" style="3"/>
    <col min="9473" max="9473" width="13.21875" style="3" customWidth="1"/>
    <col min="9474" max="9474" width="17.33203125" style="3" bestFit="1" customWidth="1"/>
    <col min="9475" max="9475" width="21.109375" style="3" bestFit="1" customWidth="1"/>
    <col min="9476" max="9476" width="20.77734375" style="3" bestFit="1" customWidth="1"/>
    <col min="9477" max="9728" width="11.5546875" style="3"/>
    <col min="9729" max="9729" width="13.21875" style="3" customWidth="1"/>
    <col min="9730" max="9730" width="17.33203125" style="3" bestFit="1" customWidth="1"/>
    <col min="9731" max="9731" width="21.109375" style="3" bestFit="1" customWidth="1"/>
    <col min="9732" max="9732" width="20.77734375" style="3" bestFit="1" customWidth="1"/>
    <col min="9733" max="9984" width="11.5546875" style="3"/>
    <col min="9985" max="9985" width="13.21875" style="3" customWidth="1"/>
    <col min="9986" max="9986" width="17.33203125" style="3" bestFit="1" customWidth="1"/>
    <col min="9987" max="9987" width="21.109375" style="3" bestFit="1" customWidth="1"/>
    <col min="9988" max="9988" width="20.77734375" style="3" bestFit="1" customWidth="1"/>
    <col min="9989" max="10240" width="11.5546875" style="3"/>
    <col min="10241" max="10241" width="13.21875" style="3" customWidth="1"/>
    <col min="10242" max="10242" width="17.33203125" style="3" bestFit="1" customWidth="1"/>
    <col min="10243" max="10243" width="21.109375" style="3" bestFit="1" customWidth="1"/>
    <col min="10244" max="10244" width="20.77734375" style="3" bestFit="1" customWidth="1"/>
    <col min="10245" max="10496" width="11.5546875" style="3"/>
    <col min="10497" max="10497" width="13.21875" style="3" customWidth="1"/>
    <col min="10498" max="10498" width="17.33203125" style="3" bestFit="1" customWidth="1"/>
    <col min="10499" max="10499" width="21.109375" style="3" bestFit="1" customWidth="1"/>
    <col min="10500" max="10500" width="20.77734375" style="3" bestFit="1" customWidth="1"/>
    <col min="10501" max="10752" width="11.5546875" style="3"/>
    <col min="10753" max="10753" width="13.21875" style="3" customWidth="1"/>
    <col min="10754" max="10754" width="17.33203125" style="3" bestFit="1" customWidth="1"/>
    <col min="10755" max="10755" width="21.109375" style="3" bestFit="1" customWidth="1"/>
    <col min="10756" max="10756" width="20.77734375" style="3" bestFit="1" customWidth="1"/>
    <col min="10757" max="11008" width="11.5546875" style="3"/>
    <col min="11009" max="11009" width="13.21875" style="3" customWidth="1"/>
    <col min="11010" max="11010" width="17.33203125" style="3" bestFit="1" customWidth="1"/>
    <col min="11011" max="11011" width="21.109375" style="3" bestFit="1" customWidth="1"/>
    <col min="11012" max="11012" width="20.77734375" style="3" bestFit="1" customWidth="1"/>
    <col min="11013" max="11264" width="11.5546875" style="3"/>
    <col min="11265" max="11265" width="13.21875" style="3" customWidth="1"/>
    <col min="11266" max="11266" width="17.33203125" style="3" bestFit="1" customWidth="1"/>
    <col min="11267" max="11267" width="21.109375" style="3" bestFit="1" customWidth="1"/>
    <col min="11268" max="11268" width="20.77734375" style="3" bestFit="1" customWidth="1"/>
    <col min="11269" max="11520" width="11.5546875" style="3"/>
    <col min="11521" max="11521" width="13.21875" style="3" customWidth="1"/>
    <col min="11522" max="11522" width="17.33203125" style="3" bestFit="1" customWidth="1"/>
    <col min="11523" max="11523" width="21.109375" style="3" bestFit="1" customWidth="1"/>
    <col min="11524" max="11524" width="20.77734375" style="3" bestFit="1" customWidth="1"/>
    <col min="11525" max="11776" width="11.5546875" style="3"/>
    <col min="11777" max="11777" width="13.21875" style="3" customWidth="1"/>
    <col min="11778" max="11778" width="17.33203125" style="3" bestFit="1" customWidth="1"/>
    <col min="11779" max="11779" width="21.109375" style="3" bestFit="1" customWidth="1"/>
    <col min="11780" max="11780" width="20.77734375" style="3" bestFit="1" customWidth="1"/>
    <col min="11781" max="12032" width="11.5546875" style="3"/>
    <col min="12033" max="12033" width="13.21875" style="3" customWidth="1"/>
    <col min="12034" max="12034" width="17.33203125" style="3" bestFit="1" customWidth="1"/>
    <col min="12035" max="12035" width="21.109375" style="3" bestFit="1" customWidth="1"/>
    <col min="12036" max="12036" width="20.77734375" style="3" bestFit="1" customWidth="1"/>
    <col min="12037" max="12288" width="11.5546875" style="3"/>
    <col min="12289" max="12289" width="13.21875" style="3" customWidth="1"/>
    <col min="12290" max="12290" width="17.33203125" style="3" bestFit="1" customWidth="1"/>
    <col min="12291" max="12291" width="21.109375" style="3" bestFit="1" customWidth="1"/>
    <col min="12292" max="12292" width="20.77734375" style="3" bestFit="1" customWidth="1"/>
    <col min="12293" max="12544" width="11.5546875" style="3"/>
    <col min="12545" max="12545" width="13.21875" style="3" customWidth="1"/>
    <col min="12546" max="12546" width="17.33203125" style="3" bestFit="1" customWidth="1"/>
    <col min="12547" max="12547" width="21.109375" style="3" bestFit="1" customWidth="1"/>
    <col min="12548" max="12548" width="20.77734375" style="3" bestFit="1" customWidth="1"/>
    <col min="12549" max="12800" width="11.5546875" style="3"/>
    <col min="12801" max="12801" width="13.21875" style="3" customWidth="1"/>
    <col min="12802" max="12802" width="17.33203125" style="3" bestFit="1" customWidth="1"/>
    <col min="12803" max="12803" width="21.109375" style="3" bestFit="1" customWidth="1"/>
    <col min="12804" max="12804" width="20.77734375" style="3" bestFit="1" customWidth="1"/>
    <col min="12805" max="13056" width="11.5546875" style="3"/>
    <col min="13057" max="13057" width="13.21875" style="3" customWidth="1"/>
    <col min="13058" max="13058" width="17.33203125" style="3" bestFit="1" customWidth="1"/>
    <col min="13059" max="13059" width="21.109375" style="3" bestFit="1" customWidth="1"/>
    <col min="13060" max="13060" width="20.77734375" style="3" bestFit="1" customWidth="1"/>
    <col min="13061" max="13312" width="11.5546875" style="3"/>
    <col min="13313" max="13313" width="13.21875" style="3" customWidth="1"/>
    <col min="13314" max="13314" width="17.33203125" style="3" bestFit="1" customWidth="1"/>
    <col min="13315" max="13315" width="21.109375" style="3" bestFit="1" customWidth="1"/>
    <col min="13316" max="13316" width="20.77734375" style="3" bestFit="1" customWidth="1"/>
    <col min="13317" max="13568" width="11.5546875" style="3"/>
    <col min="13569" max="13569" width="13.21875" style="3" customWidth="1"/>
    <col min="13570" max="13570" width="17.33203125" style="3" bestFit="1" customWidth="1"/>
    <col min="13571" max="13571" width="21.109375" style="3" bestFit="1" customWidth="1"/>
    <col min="13572" max="13572" width="20.77734375" style="3" bestFit="1" customWidth="1"/>
    <col min="13573" max="13824" width="11.5546875" style="3"/>
    <col min="13825" max="13825" width="13.21875" style="3" customWidth="1"/>
    <col min="13826" max="13826" width="17.33203125" style="3" bestFit="1" customWidth="1"/>
    <col min="13827" max="13827" width="21.109375" style="3" bestFit="1" customWidth="1"/>
    <col min="13828" max="13828" width="20.77734375" style="3" bestFit="1" customWidth="1"/>
    <col min="13829" max="14080" width="11.5546875" style="3"/>
    <col min="14081" max="14081" width="13.21875" style="3" customWidth="1"/>
    <col min="14082" max="14082" width="17.33203125" style="3" bestFit="1" customWidth="1"/>
    <col min="14083" max="14083" width="21.109375" style="3" bestFit="1" customWidth="1"/>
    <col min="14084" max="14084" width="20.77734375" style="3" bestFit="1" customWidth="1"/>
    <col min="14085" max="14336" width="11.5546875" style="3"/>
    <col min="14337" max="14337" width="13.21875" style="3" customWidth="1"/>
    <col min="14338" max="14338" width="17.33203125" style="3" bestFit="1" customWidth="1"/>
    <col min="14339" max="14339" width="21.109375" style="3" bestFit="1" customWidth="1"/>
    <col min="14340" max="14340" width="20.77734375" style="3" bestFit="1" customWidth="1"/>
    <col min="14341" max="14592" width="11.5546875" style="3"/>
    <col min="14593" max="14593" width="13.21875" style="3" customWidth="1"/>
    <col min="14594" max="14594" width="17.33203125" style="3" bestFit="1" customWidth="1"/>
    <col min="14595" max="14595" width="21.109375" style="3" bestFit="1" customWidth="1"/>
    <col min="14596" max="14596" width="20.77734375" style="3" bestFit="1" customWidth="1"/>
    <col min="14597" max="14848" width="11.5546875" style="3"/>
    <col min="14849" max="14849" width="13.21875" style="3" customWidth="1"/>
    <col min="14850" max="14850" width="17.33203125" style="3" bestFit="1" customWidth="1"/>
    <col min="14851" max="14851" width="21.109375" style="3" bestFit="1" customWidth="1"/>
    <col min="14852" max="14852" width="20.77734375" style="3" bestFit="1" customWidth="1"/>
    <col min="14853" max="15104" width="11.5546875" style="3"/>
    <col min="15105" max="15105" width="13.21875" style="3" customWidth="1"/>
    <col min="15106" max="15106" width="17.33203125" style="3" bestFit="1" customWidth="1"/>
    <col min="15107" max="15107" width="21.109375" style="3" bestFit="1" customWidth="1"/>
    <col min="15108" max="15108" width="20.77734375" style="3" bestFit="1" customWidth="1"/>
    <col min="15109" max="15360" width="11.5546875" style="3"/>
    <col min="15361" max="15361" width="13.21875" style="3" customWidth="1"/>
    <col min="15362" max="15362" width="17.33203125" style="3" bestFit="1" customWidth="1"/>
    <col min="15363" max="15363" width="21.109375" style="3" bestFit="1" customWidth="1"/>
    <col min="15364" max="15364" width="20.77734375" style="3" bestFit="1" customWidth="1"/>
    <col min="15365" max="15616" width="11.5546875" style="3"/>
    <col min="15617" max="15617" width="13.21875" style="3" customWidth="1"/>
    <col min="15618" max="15618" width="17.33203125" style="3" bestFit="1" customWidth="1"/>
    <col min="15619" max="15619" width="21.109375" style="3" bestFit="1" customWidth="1"/>
    <col min="15620" max="15620" width="20.77734375" style="3" bestFit="1" customWidth="1"/>
    <col min="15621" max="15872" width="11.5546875" style="3"/>
    <col min="15873" max="15873" width="13.21875" style="3" customWidth="1"/>
    <col min="15874" max="15874" width="17.33203125" style="3" bestFit="1" customWidth="1"/>
    <col min="15875" max="15875" width="21.109375" style="3" bestFit="1" customWidth="1"/>
    <col min="15876" max="15876" width="20.77734375" style="3" bestFit="1" customWidth="1"/>
    <col min="15877" max="16128" width="11.5546875" style="3"/>
    <col min="16129" max="16129" width="13.21875" style="3" customWidth="1"/>
    <col min="16130" max="16130" width="17.33203125" style="3" bestFit="1" customWidth="1"/>
    <col min="16131" max="16131" width="21.109375" style="3" bestFit="1" customWidth="1"/>
    <col min="16132" max="16132" width="20.77734375" style="3" bestFit="1" customWidth="1"/>
    <col min="16133" max="16384" width="11.5546875" style="3"/>
  </cols>
  <sheetData>
    <row r="1" spans="1:4" x14ac:dyDescent="0.3">
      <c r="A1" s="3" t="s">
        <v>0</v>
      </c>
      <c r="B1" s="4" t="s">
        <v>1</v>
      </c>
      <c r="C1" s="4" t="s">
        <v>2</v>
      </c>
      <c r="D1" s="5" t="s">
        <v>3</v>
      </c>
    </row>
    <row r="2" spans="1:4" x14ac:dyDescent="0.3">
      <c r="A2" s="75" t="s">
        <v>4</v>
      </c>
      <c r="B2" s="84">
        <v>199040677.844567</v>
      </c>
      <c r="C2" s="84">
        <v>106564665.709567</v>
      </c>
      <c r="D2" s="85">
        <v>53.539139267192603</v>
      </c>
    </row>
    <row r="3" spans="1:4" x14ac:dyDescent="0.3">
      <c r="A3" s="75" t="s">
        <v>5</v>
      </c>
      <c r="B3" s="84">
        <v>38084207.909999996</v>
      </c>
      <c r="C3" s="84">
        <v>22610396.221999999</v>
      </c>
      <c r="D3" s="85">
        <v>59.369480062267598</v>
      </c>
    </row>
    <row r="4" spans="1:4" x14ac:dyDescent="0.3">
      <c r="A4" s="75" t="s">
        <v>6</v>
      </c>
      <c r="B4" s="84">
        <v>65644811.755433403</v>
      </c>
      <c r="C4" s="84">
        <v>42799707.530433401</v>
      </c>
      <c r="D4" s="85">
        <v>65.198918826804103</v>
      </c>
    </row>
    <row r="5" spans="1:4" x14ac:dyDescent="0.3">
      <c r="A5" s="75"/>
      <c r="B5" s="84"/>
      <c r="C5" s="84"/>
      <c r="D5" s="85"/>
    </row>
    <row r="6" spans="1:4" x14ac:dyDescent="0.3">
      <c r="A6" s="75" t="s">
        <v>7</v>
      </c>
      <c r="B6" s="84">
        <f>SUM(B2:B4)</f>
        <v>302769697.51000041</v>
      </c>
      <c r="C6" s="84">
        <f>SUM(C2:C4)</f>
        <v>171974769.4620004</v>
      </c>
      <c r="D6" s="85">
        <f>C6/B6*100</f>
        <v>56.800522270337218</v>
      </c>
    </row>
    <row r="8" spans="1:4" x14ac:dyDescent="0.3">
      <c r="A8" s="25"/>
    </row>
    <row r="9" spans="1:4" x14ac:dyDescent="0.3">
      <c r="A9"/>
      <c r="B9" s="1"/>
      <c r="C9" s="1"/>
      <c r="D9" s="2"/>
    </row>
    <row r="10" spans="1:4" x14ac:dyDescent="0.3">
      <c r="A10"/>
      <c r="B10" s="1"/>
      <c r="C10" s="1"/>
      <c r="D10" s="2"/>
    </row>
    <row r="11" spans="1:4" x14ac:dyDescent="0.3">
      <c r="A11"/>
      <c r="B11" s="1"/>
      <c r="C11" s="1"/>
      <c r="D11" s="2"/>
    </row>
    <row r="12" spans="1:4" x14ac:dyDescent="0.3">
      <c r="A12"/>
      <c r="B12" s="1"/>
      <c r="C12" s="1"/>
      <c r="D12" s="2"/>
    </row>
    <row r="13" spans="1:4" x14ac:dyDescent="0.3">
      <c r="A13"/>
      <c r="B13" s="1"/>
      <c r="C13" s="1"/>
      <c r="D13" s="2"/>
    </row>
    <row r="14" spans="1:4" x14ac:dyDescent="0.3">
      <c r="A14"/>
      <c r="B14" s="1"/>
      <c r="C14" s="1"/>
      <c r="D14" s="2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A265C-A9F0-401B-918F-2527BCB787D3}">
  <dimension ref="A1:AV31"/>
  <sheetViews>
    <sheetView tabSelected="1" workbookViewId="0">
      <selection activeCell="A39" sqref="A39"/>
    </sheetView>
  </sheetViews>
  <sheetFormatPr baseColWidth="10" defaultRowHeight="15.6" x14ac:dyDescent="0.3"/>
  <cols>
    <col min="1" max="1" width="11.5546875" style="3"/>
    <col min="2" max="2" width="12.6640625" style="3" bestFit="1" customWidth="1"/>
    <col min="3" max="19" width="11.6640625" style="3" bestFit="1" customWidth="1"/>
    <col min="20" max="20" width="12.77734375" style="3" customWidth="1"/>
    <col min="21" max="21" width="12.44140625" style="3" customWidth="1"/>
    <col min="22" max="25" width="11.6640625" style="3" bestFit="1" customWidth="1"/>
    <col min="26" max="26" width="13.6640625" style="3" customWidth="1"/>
    <col min="27" max="27" width="13.21875" style="3" customWidth="1"/>
    <col min="28" max="29" width="11.6640625" style="3" bestFit="1" customWidth="1"/>
    <col min="30" max="30" width="13.77734375" style="3" customWidth="1"/>
    <col min="31" max="31" width="13.21875" style="3" customWidth="1"/>
    <col min="32" max="32" width="13.33203125" style="3" customWidth="1"/>
    <col min="33" max="34" width="11.6640625" style="3" bestFit="1" customWidth="1"/>
    <col min="35" max="35" width="13.44140625" style="3" customWidth="1"/>
    <col min="36" max="36" width="12.44140625" style="3" customWidth="1"/>
    <col min="37" max="37" width="13.21875" style="3" customWidth="1"/>
    <col min="38" max="38" width="11.6640625" style="3" bestFit="1" customWidth="1"/>
    <col min="39" max="39" width="13.6640625" style="3" customWidth="1"/>
    <col min="40" max="40" width="11.6640625" style="3" bestFit="1" customWidth="1"/>
    <col min="41" max="41" width="12.88671875" style="3" customWidth="1"/>
    <col min="42" max="42" width="11.6640625" style="3" bestFit="1" customWidth="1"/>
    <col min="43" max="43" width="12.77734375" style="3" customWidth="1"/>
    <col min="44" max="44" width="12.5546875" style="3" customWidth="1"/>
    <col min="45" max="45" width="12.44140625" style="3" customWidth="1"/>
    <col min="46" max="47" width="12.21875" style="3" customWidth="1"/>
    <col min="48" max="48" width="12.109375" style="3" bestFit="1" customWidth="1"/>
    <col min="49" max="16384" width="11.5546875" style="3"/>
  </cols>
  <sheetData>
    <row r="1" spans="1:48" s="10" customFormat="1" x14ac:dyDescent="0.3">
      <c r="A1" s="6" t="s">
        <v>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8">
        <v>160215</v>
      </c>
      <c r="AQ1" s="7"/>
      <c r="AR1" s="7"/>
      <c r="AS1" s="7"/>
      <c r="AT1" s="7"/>
      <c r="AU1" s="7"/>
      <c r="AV1" s="9"/>
    </row>
    <row r="2" spans="1:48" s="10" customFormat="1" x14ac:dyDescent="0.3">
      <c r="A2" s="11" t="s">
        <v>8</v>
      </c>
      <c r="B2" s="12"/>
      <c r="C2" s="12"/>
      <c r="D2" s="12"/>
      <c r="E2" s="12"/>
      <c r="F2" s="13">
        <v>200301</v>
      </c>
      <c r="G2" s="12"/>
      <c r="H2" s="12"/>
      <c r="I2" s="13"/>
      <c r="J2" s="12"/>
      <c r="K2" s="12"/>
      <c r="L2" s="12"/>
      <c r="M2" s="13">
        <v>150104</v>
      </c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3">
        <v>200113</v>
      </c>
      <c r="AK2" s="12"/>
      <c r="AL2" s="13">
        <v>150202</v>
      </c>
      <c r="AM2" s="12">
        <v>170604</v>
      </c>
      <c r="AN2" s="12"/>
      <c r="AO2" s="13"/>
      <c r="AP2" s="13">
        <v>160504</v>
      </c>
      <c r="AQ2" s="12"/>
      <c r="AR2" s="12"/>
      <c r="AS2" s="12"/>
      <c r="AT2" s="12"/>
      <c r="AU2" s="12"/>
      <c r="AV2" s="14"/>
    </row>
    <row r="3" spans="1:48" s="10" customFormat="1" x14ac:dyDescent="0.3">
      <c r="A3" s="11" t="s">
        <v>8</v>
      </c>
      <c r="B3" s="13">
        <v>200301</v>
      </c>
      <c r="C3" s="13">
        <v>200307</v>
      </c>
      <c r="D3" s="13">
        <v>200301</v>
      </c>
      <c r="E3" s="13">
        <v>200301</v>
      </c>
      <c r="F3" s="13">
        <v>200302</v>
      </c>
      <c r="G3" s="15">
        <v>170107</v>
      </c>
      <c r="H3" s="15">
        <v>200202</v>
      </c>
      <c r="I3" s="13">
        <v>150101</v>
      </c>
      <c r="J3" s="13">
        <v>200101</v>
      </c>
      <c r="K3" s="13">
        <v>150107</v>
      </c>
      <c r="L3" s="13">
        <v>200102</v>
      </c>
      <c r="M3" s="13">
        <v>200140</v>
      </c>
      <c r="N3" s="13">
        <v>200140</v>
      </c>
      <c r="O3" s="13">
        <v>150103</v>
      </c>
      <c r="P3" s="13">
        <v>200137</v>
      </c>
      <c r="Q3" s="13">
        <v>150102</v>
      </c>
      <c r="R3" s="13">
        <v>200139</v>
      </c>
      <c r="S3" s="13">
        <v>150106</v>
      </c>
      <c r="T3" s="13">
        <v>150105</v>
      </c>
      <c r="U3" s="13">
        <v>200111</v>
      </c>
      <c r="V3" s="13">
        <v>160103</v>
      </c>
      <c r="W3" s="13">
        <v>200139</v>
      </c>
      <c r="X3" s="13">
        <v>160504</v>
      </c>
      <c r="Y3" s="13">
        <v>150110</v>
      </c>
      <c r="Z3" s="13">
        <v>200119</v>
      </c>
      <c r="AA3" s="13">
        <v>200132</v>
      </c>
      <c r="AB3" s="13">
        <v>200133</v>
      </c>
      <c r="AC3" s="15">
        <v>170605</v>
      </c>
      <c r="AD3" s="13">
        <v>200139</v>
      </c>
      <c r="AE3" s="13">
        <v>200115</v>
      </c>
      <c r="AF3" s="13">
        <v>200125</v>
      </c>
      <c r="AG3" s="13">
        <v>160504</v>
      </c>
      <c r="AH3" s="13">
        <v>180101</v>
      </c>
      <c r="AI3" s="13">
        <v>200117</v>
      </c>
      <c r="AJ3" s="13">
        <v>200128</v>
      </c>
      <c r="AK3" s="13">
        <v>200126</v>
      </c>
      <c r="AL3" s="13">
        <v>160107</v>
      </c>
      <c r="AM3" s="15">
        <v>170603</v>
      </c>
      <c r="AN3" s="15" t="s">
        <v>9</v>
      </c>
      <c r="AO3" s="13">
        <v>200114</v>
      </c>
      <c r="AP3" s="13">
        <v>200121</v>
      </c>
      <c r="AQ3" s="13">
        <v>200123</v>
      </c>
      <c r="AR3" s="13">
        <v>200135</v>
      </c>
      <c r="AS3" s="13">
        <v>200135</v>
      </c>
      <c r="AT3" s="13">
        <v>200108</v>
      </c>
      <c r="AU3" s="13">
        <v>200201</v>
      </c>
      <c r="AV3" s="16"/>
    </row>
    <row r="4" spans="1:48" s="10" customFormat="1" x14ac:dyDescent="0.3">
      <c r="A4" s="11"/>
      <c r="B4" s="12">
        <v>1</v>
      </c>
      <c r="C4" s="12">
        <v>2</v>
      </c>
      <c r="D4" s="12">
        <v>3</v>
      </c>
      <c r="E4" s="12">
        <v>5</v>
      </c>
      <c r="F4" s="12">
        <v>6</v>
      </c>
      <c r="G4" s="12">
        <v>7</v>
      </c>
      <c r="H4" s="12">
        <v>8</v>
      </c>
      <c r="I4" s="12">
        <v>9</v>
      </c>
      <c r="J4" s="12">
        <v>10</v>
      </c>
      <c r="K4" s="12">
        <v>11</v>
      </c>
      <c r="L4" s="12">
        <v>12</v>
      </c>
      <c r="M4" s="12">
        <v>13</v>
      </c>
      <c r="N4" s="12">
        <v>14</v>
      </c>
      <c r="O4" s="12">
        <v>15</v>
      </c>
      <c r="P4" s="12">
        <v>16</v>
      </c>
      <c r="Q4" s="12">
        <v>17</v>
      </c>
      <c r="R4" s="12">
        <v>18</v>
      </c>
      <c r="S4" s="12">
        <v>19</v>
      </c>
      <c r="T4" s="12">
        <v>20</v>
      </c>
      <c r="U4" s="12">
        <v>21</v>
      </c>
      <c r="V4" s="12">
        <v>22</v>
      </c>
      <c r="W4" s="12">
        <v>23</v>
      </c>
      <c r="X4" s="12">
        <v>25</v>
      </c>
      <c r="Y4" s="12">
        <v>26</v>
      </c>
      <c r="Z4" s="12">
        <v>27</v>
      </c>
      <c r="AA4" s="12">
        <v>28</v>
      </c>
      <c r="AB4" s="12">
        <v>29</v>
      </c>
      <c r="AC4" s="12">
        <v>30</v>
      </c>
      <c r="AD4" s="12">
        <v>31</v>
      </c>
      <c r="AE4" s="12">
        <v>32</v>
      </c>
      <c r="AF4" s="12">
        <v>33</v>
      </c>
      <c r="AG4" s="12">
        <v>34</v>
      </c>
      <c r="AH4" s="12">
        <v>35</v>
      </c>
      <c r="AI4" s="12">
        <v>36</v>
      </c>
      <c r="AJ4" s="12">
        <v>37</v>
      </c>
      <c r="AK4" s="12">
        <v>38</v>
      </c>
      <c r="AL4" s="12">
        <v>39</v>
      </c>
      <c r="AM4" s="12">
        <v>40</v>
      </c>
      <c r="AN4" s="12">
        <v>41</v>
      </c>
      <c r="AO4" s="12">
        <v>42</v>
      </c>
      <c r="AP4" s="12">
        <v>43</v>
      </c>
      <c r="AQ4" s="12">
        <v>44</v>
      </c>
      <c r="AR4" s="12">
        <v>45</v>
      </c>
      <c r="AS4" s="12">
        <v>46</v>
      </c>
      <c r="AT4" s="12">
        <v>47</v>
      </c>
      <c r="AU4" s="12">
        <v>48</v>
      </c>
      <c r="AV4" s="14"/>
    </row>
    <row r="5" spans="1:48" s="10" customFormat="1" ht="109.2" x14ac:dyDescent="0.3">
      <c r="A5" s="17" t="s">
        <v>0</v>
      </c>
      <c r="B5" s="18" t="s">
        <v>10</v>
      </c>
      <c r="C5" s="18" t="s">
        <v>11</v>
      </c>
      <c r="D5" s="18" t="s">
        <v>12</v>
      </c>
      <c r="E5" s="18" t="s">
        <v>13</v>
      </c>
      <c r="F5" s="18" t="s">
        <v>14</v>
      </c>
      <c r="G5" s="18" t="s">
        <v>15</v>
      </c>
      <c r="H5" s="18" t="s">
        <v>63</v>
      </c>
      <c r="I5" s="18" t="s">
        <v>16</v>
      </c>
      <c r="J5" s="18" t="s">
        <v>17</v>
      </c>
      <c r="K5" s="18" t="s">
        <v>18</v>
      </c>
      <c r="L5" s="18" t="s">
        <v>19</v>
      </c>
      <c r="M5" s="18" t="s">
        <v>20</v>
      </c>
      <c r="N5" s="18" t="s">
        <v>64</v>
      </c>
      <c r="O5" s="18" t="s">
        <v>21</v>
      </c>
      <c r="P5" s="18" t="s">
        <v>22</v>
      </c>
      <c r="Q5" s="18" t="s">
        <v>65</v>
      </c>
      <c r="R5" s="18" t="s">
        <v>66</v>
      </c>
      <c r="S5" s="18" t="s">
        <v>23</v>
      </c>
      <c r="T5" s="18" t="s">
        <v>67</v>
      </c>
      <c r="U5" s="18" t="s">
        <v>24</v>
      </c>
      <c r="V5" s="18" t="s">
        <v>68</v>
      </c>
      <c r="W5" s="18" t="s">
        <v>25</v>
      </c>
      <c r="X5" s="18" t="s">
        <v>69</v>
      </c>
      <c r="Y5" s="18" t="s">
        <v>70</v>
      </c>
      <c r="Z5" s="18" t="s">
        <v>71</v>
      </c>
      <c r="AA5" s="18" t="s">
        <v>26</v>
      </c>
      <c r="AB5" s="18" t="s">
        <v>72</v>
      </c>
      <c r="AC5" s="18" t="s">
        <v>73</v>
      </c>
      <c r="AD5" s="18" t="s">
        <v>27</v>
      </c>
      <c r="AE5" s="18" t="s">
        <v>74</v>
      </c>
      <c r="AF5" s="18" t="s">
        <v>28</v>
      </c>
      <c r="AG5" s="18" t="s">
        <v>29</v>
      </c>
      <c r="AH5" s="18" t="s">
        <v>75</v>
      </c>
      <c r="AI5" s="18" t="s">
        <v>30</v>
      </c>
      <c r="AJ5" s="18" t="s">
        <v>31</v>
      </c>
      <c r="AK5" s="18" t="s">
        <v>32</v>
      </c>
      <c r="AL5" s="18" t="s">
        <v>76</v>
      </c>
      <c r="AM5" s="18" t="s">
        <v>77</v>
      </c>
      <c r="AN5" s="18" t="s">
        <v>33</v>
      </c>
      <c r="AO5" s="18" t="s">
        <v>34</v>
      </c>
      <c r="AP5" s="18" t="s">
        <v>79</v>
      </c>
      <c r="AQ5" s="18" t="s">
        <v>35</v>
      </c>
      <c r="AR5" s="18" t="s">
        <v>36</v>
      </c>
      <c r="AS5" s="18" t="s">
        <v>80</v>
      </c>
      <c r="AT5" s="18" t="s">
        <v>37</v>
      </c>
      <c r="AU5" s="18" t="s">
        <v>38</v>
      </c>
      <c r="AV5" s="19" t="s">
        <v>39</v>
      </c>
    </row>
    <row r="6" spans="1:48" s="10" customFormat="1" x14ac:dyDescent="0.3">
      <c r="A6" s="20"/>
      <c r="B6" s="21" t="s">
        <v>40</v>
      </c>
      <c r="C6" s="21" t="s">
        <v>40</v>
      </c>
      <c r="D6" s="21" t="s">
        <v>40</v>
      </c>
      <c r="E6" s="21" t="s">
        <v>40</v>
      </c>
      <c r="F6" s="21" t="s">
        <v>40</v>
      </c>
      <c r="G6" s="21" t="s">
        <v>40</v>
      </c>
      <c r="H6" s="21" t="s">
        <v>40</v>
      </c>
      <c r="I6" s="21" t="s">
        <v>40</v>
      </c>
      <c r="J6" s="21" t="s">
        <v>40</v>
      </c>
      <c r="K6" s="21" t="s">
        <v>40</v>
      </c>
      <c r="L6" s="21" t="s">
        <v>40</v>
      </c>
      <c r="M6" s="21" t="s">
        <v>40</v>
      </c>
      <c r="N6" s="21" t="s">
        <v>40</v>
      </c>
      <c r="O6" s="21" t="s">
        <v>40</v>
      </c>
      <c r="P6" s="21" t="s">
        <v>40</v>
      </c>
      <c r="Q6" s="21" t="s">
        <v>40</v>
      </c>
      <c r="R6" s="21" t="s">
        <v>40</v>
      </c>
      <c r="S6" s="21" t="s">
        <v>40</v>
      </c>
      <c r="T6" s="21" t="s">
        <v>40</v>
      </c>
      <c r="U6" s="21" t="s">
        <v>40</v>
      </c>
      <c r="V6" s="21" t="s">
        <v>40</v>
      </c>
      <c r="W6" s="21" t="s">
        <v>40</v>
      </c>
      <c r="X6" s="21" t="s">
        <v>40</v>
      </c>
      <c r="Y6" s="21" t="s">
        <v>40</v>
      </c>
      <c r="Z6" s="21" t="s">
        <v>40</v>
      </c>
      <c r="AA6" s="21" t="s">
        <v>40</v>
      </c>
      <c r="AB6" s="21" t="s">
        <v>40</v>
      </c>
      <c r="AC6" s="21" t="s">
        <v>40</v>
      </c>
      <c r="AD6" s="21" t="s">
        <v>40</v>
      </c>
      <c r="AE6" s="21" t="s">
        <v>40</v>
      </c>
      <c r="AF6" s="21" t="s">
        <v>40</v>
      </c>
      <c r="AG6" s="21" t="s">
        <v>40</v>
      </c>
      <c r="AH6" s="21" t="s">
        <v>40</v>
      </c>
      <c r="AI6" s="21" t="s">
        <v>40</v>
      </c>
      <c r="AJ6" s="21" t="s">
        <v>40</v>
      </c>
      <c r="AK6" s="21" t="s">
        <v>40</v>
      </c>
      <c r="AL6" s="21" t="s">
        <v>40</v>
      </c>
      <c r="AM6" s="21" t="s">
        <v>40</v>
      </c>
      <c r="AN6" s="21" t="s">
        <v>40</v>
      </c>
      <c r="AO6" s="21" t="s">
        <v>40</v>
      </c>
      <c r="AP6" s="21" t="s">
        <v>40</v>
      </c>
      <c r="AQ6" s="21" t="s">
        <v>40</v>
      </c>
      <c r="AR6" s="21" t="s">
        <v>40</v>
      </c>
      <c r="AS6" s="21" t="s">
        <v>40</v>
      </c>
      <c r="AT6" s="21" t="s">
        <v>40</v>
      </c>
      <c r="AU6" s="21" t="s">
        <v>40</v>
      </c>
      <c r="AV6" s="21" t="s">
        <v>40</v>
      </c>
    </row>
    <row r="7" spans="1:48" s="4" customFormat="1" x14ac:dyDescent="0.3">
      <c r="A7" s="22" t="s">
        <v>4</v>
      </c>
      <c r="B7" s="22">
        <v>73233800</v>
      </c>
      <c r="C7" s="22">
        <v>5667413</v>
      </c>
      <c r="D7" s="22">
        <v>28736040</v>
      </c>
      <c r="E7" s="22">
        <v>767260</v>
      </c>
      <c r="F7" s="22">
        <v>2815400</v>
      </c>
      <c r="G7" s="22">
        <v>12635753</v>
      </c>
      <c r="H7" s="22">
        <v>270340</v>
      </c>
      <c r="I7" s="22">
        <v>2759870</v>
      </c>
      <c r="J7" s="22">
        <v>17049075</v>
      </c>
      <c r="K7" s="22">
        <v>14265547</v>
      </c>
      <c r="L7" s="22">
        <v>391635</v>
      </c>
      <c r="M7" s="22">
        <v>16947.96</v>
      </c>
      <c r="N7" s="22">
        <v>2264016</v>
      </c>
      <c r="O7" s="22">
        <v>147824</v>
      </c>
      <c r="P7" s="22">
        <v>8494239</v>
      </c>
      <c r="Q7" s="22">
        <v>603022</v>
      </c>
      <c r="R7" s="22">
        <v>1272403</v>
      </c>
      <c r="S7" s="22">
        <v>8442348</v>
      </c>
      <c r="T7" s="22">
        <v>4700</v>
      </c>
      <c r="U7" s="22">
        <v>2879512</v>
      </c>
      <c r="V7" s="22">
        <v>372622</v>
      </c>
      <c r="W7" s="22">
        <v>15900</v>
      </c>
      <c r="X7" s="22">
        <v>6245.17</v>
      </c>
      <c r="Y7" s="22">
        <v>26914.58</v>
      </c>
      <c r="Z7" s="22">
        <v>8144.45</v>
      </c>
      <c r="AA7" s="22">
        <v>134693.28</v>
      </c>
      <c r="AB7" s="22">
        <v>1282811.69</v>
      </c>
      <c r="AC7" s="22">
        <v>117069.4</v>
      </c>
      <c r="AD7" s="22">
        <v>80287.23</v>
      </c>
      <c r="AE7" s="22">
        <v>37488.699999999997</v>
      </c>
      <c r="AF7" s="22">
        <v>212950.31</v>
      </c>
      <c r="AG7" s="22">
        <v>86504.43</v>
      </c>
      <c r="AH7" s="22">
        <v>21299.08</v>
      </c>
      <c r="AI7" s="22">
        <v>7100.6</v>
      </c>
      <c r="AJ7" s="22">
        <v>636355.85</v>
      </c>
      <c r="AK7" s="22">
        <v>129746.48</v>
      </c>
      <c r="AL7" s="22">
        <v>13880.3</v>
      </c>
      <c r="AM7" s="22">
        <v>124789.88</v>
      </c>
      <c r="AN7" s="22">
        <v>12579.95</v>
      </c>
      <c r="AO7" s="22">
        <v>10349.450000000001</v>
      </c>
      <c r="AP7" s="22">
        <v>59290</v>
      </c>
      <c r="AQ7" s="22">
        <v>665842</v>
      </c>
      <c r="AR7" s="22">
        <v>315819.40000000002</v>
      </c>
      <c r="AS7" s="22">
        <v>2942617.98</v>
      </c>
      <c r="AT7" s="22">
        <v>29516040</v>
      </c>
      <c r="AU7" s="22">
        <v>19433735.004566599</v>
      </c>
      <c r="AV7" s="22">
        <v>238988222.17456657</v>
      </c>
    </row>
    <row r="8" spans="1:48" s="4" customFormat="1" x14ac:dyDescent="0.3">
      <c r="A8" s="22" t="s">
        <v>5</v>
      </c>
      <c r="B8" s="22">
        <v>11116010</v>
      </c>
      <c r="C8" s="22">
        <v>1849260</v>
      </c>
      <c r="D8" s="22">
        <v>6344710</v>
      </c>
      <c r="E8" s="22">
        <v>0</v>
      </c>
      <c r="F8" s="22">
        <v>710110</v>
      </c>
      <c r="G8" s="22">
        <v>6033680</v>
      </c>
      <c r="H8" s="22">
        <v>480100</v>
      </c>
      <c r="I8" s="22">
        <v>327950</v>
      </c>
      <c r="J8" s="22">
        <v>592293</v>
      </c>
      <c r="K8" s="22">
        <v>2951745</v>
      </c>
      <c r="L8" s="22">
        <v>97455</v>
      </c>
      <c r="M8" s="22">
        <v>1733</v>
      </c>
      <c r="N8" s="22">
        <v>491920</v>
      </c>
      <c r="O8" s="22">
        <v>31160</v>
      </c>
      <c r="P8" s="22">
        <v>2487461.5</v>
      </c>
      <c r="Q8" s="22">
        <v>77698</v>
      </c>
      <c r="R8" s="22">
        <v>154138</v>
      </c>
      <c r="S8" s="22">
        <v>1612295</v>
      </c>
      <c r="T8" s="22">
        <v>541</v>
      </c>
      <c r="U8" s="22">
        <v>440613</v>
      </c>
      <c r="V8" s="22">
        <v>183590</v>
      </c>
      <c r="W8" s="22">
        <v>1670</v>
      </c>
      <c r="X8" s="22">
        <v>1776.86</v>
      </c>
      <c r="Y8" s="22">
        <v>4007.7</v>
      </c>
      <c r="Z8" s="22">
        <v>3043.2</v>
      </c>
      <c r="AA8" s="22">
        <v>27390.17</v>
      </c>
      <c r="AB8" s="22">
        <v>231694.43</v>
      </c>
      <c r="AC8" s="22">
        <v>30197</v>
      </c>
      <c r="AD8" s="22">
        <v>27219.61</v>
      </c>
      <c r="AE8" s="22">
        <v>8539.4</v>
      </c>
      <c r="AF8" s="22">
        <v>56911.77</v>
      </c>
      <c r="AG8" s="22">
        <v>19871.11</v>
      </c>
      <c r="AH8" s="22">
        <v>1372.5</v>
      </c>
      <c r="AI8" s="22">
        <v>1775.63</v>
      </c>
      <c r="AJ8" s="22">
        <v>156738.09</v>
      </c>
      <c r="AK8" s="22">
        <v>41153.199999999997</v>
      </c>
      <c r="AL8" s="22">
        <v>4439.8</v>
      </c>
      <c r="AM8" s="22">
        <v>45613.52</v>
      </c>
      <c r="AN8" s="22">
        <v>4423.2</v>
      </c>
      <c r="AO8" s="22">
        <v>3579.2</v>
      </c>
      <c r="AP8" s="22">
        <v>13891.61</v>
      </c>
      <c r="AQ8" s="22">
        <v>199343.35</v>
      </c>
      <c r="AR8" s="22">
        <v>47451.25</v>
      </c>
      <c r="AS8" s="22">
        <v>566926.56000000006</v>
      </c>
      <c r="AT8" s="22">
        <v>2503550</v>
      </c>
      <c r="AU8" s="22">
        <v>11383356</v>
      </c>
      <c r="AV8" s="22">
        <v>51370397.660000026</v>
      </c>
    </row>
    <row r="9" spans="1:48" s="4" customFormat="1" x14ac:dyDescent="0.3">
      <c r="A9" s="22" t="s">
        <v>6</v>
      </c>
      <c r="B9" s="22">
        <v>18265360</v>
      </c>
      <c r="C9" s="22">
        <v>3570615</v>
      </c>
      <c r="D9" s="22">
        <v>8085780</v>
      </c>
      <c r="E9" s="22">
        <v>0</v>
      </c>
      <c r="F9" s="22">
        <v>1015990</v>
      </c>
      <c r="G9" s="22">
        <v>3028070</v>
      </c>
      <c r="H9" s="22">
        <v>0</v>
      </c>
      <c r="I9" s="22">
        <v>930</v>
      </c>
      <c r="J9" s="22">
        <v>6267850</v>
      </c>
      <c r="K9" s="22">
        <v>4223500</v>
      </c>
      <c r="L9" s="22">
        <v>168820</v>
      </c>
      <c r="M9" s="22">
        <v>961</v>
      </c>
      <c r="N9" s="22">
        <v>758487</v>
      </c>
      <c r="O9" s="22">
        <v>0</v>
      </c>
      <c r="P9" s="22">
        <v>1833921</v>
      </c>
      <c r="Q9" s="22">
        <v>149941</v>
      </c>
      <c r="R9" s="22">
        <v>299902</v>
      </c>
      <c r="S9" s="22">
        <v>3744596</v>
      </c>
      <c r="T9" s="22">
        <v>1172</v>
      </c>
      <c r="U9" s="22">
        <v>915120</v>
      </c>
      <c r="V9" s="22">
        <v>140620</v>
      </c>
      <c r="W9" s="22">
        <v>0</v>
      </c>
      <c r="X9" s="22">
        <v>2632.13</v>
      </c>
      <c r="Y9" s="22">
        <v>6744.17</v>
      </c>
      <c r="Z9" s="22">
        <v>3120.95</v>
      </c>
      <c r="AA9" s="22">
        <v>45569</v>
      </c>
      <c r="AB9" s="22">
        <v>429612.88</v>
      </c>
      <c r="AC9" s="22">
        <v>28192.9</v>
      </c>
      <c r="AD9" s="22">
        <v>26513.759999999998</v>
      </c>
      <c r="AE9" s="22">
        <v>10002.549999999999</v>
      </c>
      <c r="AF9" s="22">
        <v>121393.18</v>
      </c>
      <c r="AG9" s="22">
        <v>29968.81</v>
      </c>
      <c r="AH9" s="22">
        <v>2243.1999999999998</v>
      </c>
      <c r="AI9" s="22">
        <v>1965.01</v>
      </c>
      <c r="AJ9" s="22">
        <v>210242.54</v>
      </c>
      <c r="AK9" s="22">
        <v>98363.6</v>
      </c>
      <c r="AL9" s="22">
        <v>4157.2</v>
      </c>
      <c r="AM9" s="22">
        <v>1449.5</v>
      </c>
      <c r="AN9" s="22">
        <v>4047.34</v>
      </c>
      <c r="AO9" s="22">
        <v>3288.79</v>
      </c>
      <c r="AP9" s="22">
        <v>14079.1</v>
      </c>
      <c r="AQ9" s="22">
        <v>266281.8</v>
      </c>
      <c r="AR9" s="22">
        <v>115958.47</v>
      </c>
      <c r="AS9" s="22">
        <v>1081546.08</v>
      </c>
      <c r="AT9" s="22">
        <v>7064720</v>
      </c>
      <c r="AU9" s="22">
        <v>15023314.995433399</v>
      </c>
      <c r="AV9" s="22">
        <v>77067042.955433413</v>
      </c>
    </row>
    <row r="10" spans="1:48" s="24" customFormat="1" x14ac:dyDescent="0.3">
      <c r="A10" s="23" t="s">
        <v>7</v>
      </c>
      <c r="B10" s="23">
        <v>102615170</v>
      </c>
      <c r="C10" s="23">
        <v>11087288</v>
      </c>
      <c r="D10" s="23">
        <v>43166530</v>
      </c>
      <c r="E10" s="23">
        <v>767260</v>
      </c>
      <c r="F10" s="23">
        <v>4541500</v>
      </c>
      <c r="G10" s="23">
        <v>21697503</v>
      </c>
      <c r="H10" s="23">
        <v>750440</v>
      </c>
      <c r="I10" s="23">
        <v>3088750</v>
      </c>
      <c r="J10" s="23">
        <v>23909218</v>
      </c>
      <c r="K10" s="23">
        <v>21440792</v>
      </c>
      <c r="L10" s="23">
        <v>657910</v>
      </c>
      <c r="M10" s="23">
        <v>19641.96</v>
      </c>
      <c r="N10" s="23">
        <v>3514423</v>
      </c>
      <c r="O10" s="23">
        <v>178984</v>
      </c>
      <c r="P10" s="23">
        <v>12815621.5</v>
      </c>
      <c r="Q10" s="23">
        <v>830661</v>
      </c>
      <c r="R10" s="23">
        <v>1726443</v>
      </c>
      <c r="S10" s="23">
        <v>13799239</v>
      </c>
      <c r="T10" s="23">
        <v>6413</v>
      </c>
      <c r="U10" s="23">
        <v>4235245</v>
      </c>
      <c r="V10" s="23">
        <v>696832</v>
      </c>
      <c r="W10" s="23">
        <v>17570</v>
      </c>
      <c r="X10" s="23">
        <v>10654.16</v>
      </c>
      <c r="Y10" s="23">
        <v>37666.450000000004</v>
      </c>
      <c r="Z10" s="23">
        <v>14308.599999999999</v>
      </c>
      <c r="AA10" s="23">
        <v>207652.45</v>
      </c>
      <c r="AB10" s="23">
        <v>1944119</v>
      </c>
      <c r="AC10" s="23">
        <v>175459.3</v>
      </c>
      <c r="AD10" s="23">
        <v>134020.6</v>
      </c>
      <c r="AE10" s="23">
        <v>56030.649999999994</v>
      </c>
      <c r="AF10" s="23">
        <v>391255.26</v>
      </c>
      <c r="AG10" s="23">
        <v>136344.35</v>
      </c>
      <c r="AH10" s="23">
        <v>24914.780000000002</v>
      </c>
      <c r="AI10" s="23">
        <v>10841.24</v>
      </c>
      <c r="AJ10" s="23">
        <v>1003336.48</v>
      </c>
      <c r="AK10" s="23">
        <v>269263.28000000003</v>
      </c>
      <c r="AL10" s="23">
        <v>22477.3</v>
      </c>
      <c r="AM10" s="23">
        <v>171852.9</v>
      </c>
      <c r="AN10" s="23">
        <v>21050.49</v>
      </c>
      <c r="AO10" s="23">
        <v>17217.440000000002</v>
      </c>
      <c r="AP10" s="23">
        <v>87260.71</v>
      </c>
      <c r="AQ10" s="23">
        <v>1131467.1499999999</v>
      </c>
      <c r="AR10" s="23">
        <v>479229.12</v>
      </c>
      <c r="AS10" s="23">
        <v>4591090.62</v>
      </c>
      <c r="AT10" s="23">
        <v>39084310</v>
      </c>
      <c r="AU10" s="23">
        <v>45840406</v>
      </c>
      <c r="AV10" s="23">
        <v>367425662.79000002</v>
      </c>
    </row>
    <row r="14" spans="1:48" s="25" customFormat="1" x14ac:dyDescent="0.3">
      <c r="A14" s="25" t="s">
        <v>41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</row>
    <row r="15" spans="1:48" ht="16.2" thickBot="1" x14ac:dyDescent="0.35"/>
    <row r="16" spans="1:48" x14ac:dyDescent="0.3">
      <c r="A16" s="6" t="s">
        <v>8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8">
        <v>160215</v>
      </c>
      <c r="AQ16" s="7"/>
      <c r="AR16" s="7"/>
      <c r="AS16" s="7"/>
      <c r="AT16" s="7"/>
      <c r="AU16" s="7"/>
      <c r="AV16" s="9"/>
    </row>
    <row r="17" spans="1:48" x14ac:dyDescent="0.3">
      <c r="A17" s="11" t="s">
        <v>8</v>
      </c>
      <c r="B17" s="12"/>
      <c r="C17" s="12"/>
      <c r="D17" s="12"/>
      <c r="E17" s="12"/>
      <c r="F17" s="13">
        <v>200301</v>
      </c>
      <c r="G17" s="12"/>
      <c r="H17" s="12"/>
      <c r="I17" s="13"/>
      <c r="J17" s="12"/>
      <c r="K17" s="12"/>
      <c r="L17" s="12"/>
      <c r="M17" s="13">
        <v>150104</v>
      </c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3">
        <v>200113</v>
      </c>
      <c r="AK17" s="12"/>
      <c r="AL17" s="13">
        <v>150202</v>
      </c>
      <c r="AM17" s="12">
        <v>170604</v>
      </c>
      <c r="AN17" s="12"/>
      <c r="AO17" s="13"/>
      <c r="AP17" s="13">
        <v>160504</v>
      </c>
      <c r="AQ17" s="12"/>
      <c r="AR17" s="12"/>
      <c r="AS17" s="12"/>
      <c r="AT17" s="12"/>
      <c r="AU17" s="12"/>
      <c r="AV17" s="14"/>
    </row>
    <row r="18" spans="1:48" x14ac:dyDescent="0.3">
      <c r="A18" s="11" t="s">
        <v>8</v>
      </c>
      <c r="B18" s="13">
        <v>200301</v>
      </c>
      <c r="C18" s="13">
        <v>200307</v>
      </c>
      <c r="D18" s="13">
        <v>200301</v>
      </c>
      <c r="E18" s="13">
        <v>200301</v>
      </c>
      <c r="F18" s="13">
        <v>200302</v>
      </c>
      <c r="G18" s="15">
        <v>170107</v>
      </c>
      <c r="H18" s="15">
        <v>200202</v>
      </c>
      <c r="I18" s="13">
        <v>150101</v>
      </c>
      <c r="J18" s="13">
        <v>200101</v>
      </c>
      <c r="K18" s="13">
        <v>150107</v>
      </c>
      <c r="L18" s="13">
        <v>200102</v>
      </c>
      <c r="M18" s="13">
        <v>200140</v>
      </c>
      <c r="N18" s="13">
        <v>200140</v>
      </c>
      <c r="O18" s="13">
        <v>150103</v>
      </c>
      <c r="P18" s="13">
        <v>200137</v>
      </c>
      <c r="Q18" s="13">
        <v>150102</v>
      </c>
      <c r="R18" s="13">
        <v>200139</v>
      </c>
      <c r="S18" s="13">
        <v>150106</v>
      </c>
      <c r="T18" s="13">
        <v>150105</v>
      </c>
      <c r="U18" s="13">
        <v>200111</v>
      </c>
      <c r="V18" s="13">
        <v>160103</v>
      </c>
      <c r="W18" s="13">
        <v>200139</v>
      </c>
      <c r="X18" s="13">
        <v>160504</v>
      </c>
      <c r="Y18" s="13">
        <v>150110</v>
      </c>
      <c r="Z18" s="13">
        <v>200119</v>
      </c>
      <c r="AA18" s="13">
        <v>200132</v>
      </c>
      <c r="AB18" s="13">
        <v>200133</v>
      </c>
      <c r="AC18" s="15">
        <v>170605</v>
      </c>
      <c r="AD18" s="13">
        <v>200139</v>
      </c>
      <c r="AE18" s="13">
        <v>200115</v>
      </c>
      <c r="AF18" s="13">
        <v>200125</v>
      </c>
      <c r="AG18" s="13">
        <v>160504</v>
      </c>
      <c r="AH18" s="13">
        <v>180101</v>
      </c>
      <c r="AI18" s="13">
        <v>200117</v>
      </c>
      <c r="AJ18" s="13">
        <v>200128</v>
      </c>
      <c r="AK18" s="13">
        <v>200126</v>
      </c>
      <c r="AL18" s="13">
        <v>160107</v>
      </c>
      <c r="AM18" s="15">
        <v>170603</v>
      </c>
      <c r="AN18" s="15" t="s">
        <v>9</v>
      </c>
      <c r="AO18" s="13">
        <v>200114</v>
      </c>
      <c r="AP18" s="13">
        <v>200121</v>
      </c>
      <c r="AQ18" s="13">
        <v>200123</v>
      </c>
      <c r="AR18" s="13">
        <v>200135</v>
      </c>
      <c r="AS18" s="13">
        <v>200135</v>
      </c>
      <c r="AT18" s="13">
        <v>200108</v>
      </c>
      <c r="AU18" s="13">
        <v>200201</v>
      </c>
      <c r="AV18" s="16"/>
    </row>
    <row r="19" spans="1:48" x14ac:dyDescent="0.3">
      <c r="A19" s="11"/>
      <c r="B19" s="12">
        <v>1</v>
      </c>
      <c r="C19" s="12">
        <v>2</v>
      </c>
      <c r="D19" s="12">
        <v>3</v>
      </c>
      <c r="E19" s="12">
        <v>5</v>
      </c>
      <c r="F19" s="12">
        <v>6</v>
      </c>
      <c r="G19" s="12">
        <v>7</v>
      </c>
      <c r="H19" s="12">
        <v>8</v>
      </c>
      <c r="I19" s="12">
        <v>9</v>
      </c>
      <c r="J19" s="12">
        <v>10</v>
      </c>
      <c r="K19" s="12">
        <v>11</v>
      </c>
      <c r="L19" s="12">
        <v>12</v>
      </c>
      <c r="M19" s="12">
        <v>13</v>
      </c>
      <c r="N19" s="12">
        <v>14</v>
      </c>
      <c r="O19" s="12">
        <v>15</v>
      </c>
      <c r="P19" s="12">
        <v>16</v>
      </c>
      <c r="Q19" s="12">
        <v>17</v>
      </c>
      <c r="R19" s="12">
        <v>18</v>
      </c>
      <c r="S19" s="12">
        <v>19</v>
      </c>
      <c r="T19" s="12">
        <v>20</v>
      </c>
      <c r="U19" s="12">
        <v>21</v>
      </c>
      <c r="V19" s="12">
        <v>22</v>
      </c>
      <c r="W19" s="12">
        <v>23</v>
      </c>
      <c r="X19" s="12">
        <v>25</v>
      </c>
      <c r="Y19" s="12">
        <v>26</v>
      </c>
      <c r="Z19" s="12">
        <v>27</v>
      </c>
      <c r="AA19" s="12">
        <v>28</v>
      </c>
      <c r="AB19" s="12">
        <v>29</v>
      </c>
      <c r="AC19" s="12">
        <v>30</v>
      </c>
      <c r="AD19" s="12">
        <v>31</v>
      </c>
      <c r="AE19" s="12">
        <v>32</v>
      </c>
      <c r="AF19" s="12">
        <v>33</v>
      </c>
      <c r="AG19" s="12">
        <v>34</v>
      </c>
      <c r="AH19" s="12">
        <v>35</v>
      </c>
      <c r="AI19" s="12">
        <v>36</v>
      </c>
      <c r="AJ19" s="12">
        <v>37</v>
      </c>
      <c r="AK19" s="12">
        <v>38</v>
      </c>
      <c r="AL19" s="12">
        <v>39</v>
      </c>
      <c r="AM19" s="12">
        <v>40</v>
      </c>
      <c r="AN19" s="12">
        <v>41</v>
      </c>
      <c r="AO19" s="12">
        <v>42</v>
      </c>
      <c r="AP19" s="12">
        <v>43</v>
      </c>
      <c r="AQ19" s="12">
        <v>44</v>
      </c>
      <c r="AR19" s="12">
        <v>45</v>
      </c>
      <c r="AS19" s="12">
        <v>46</v>
      </c>
      <c r="AT19" s="12">
        <v>47</v>
      </c>
      <c r="AU19" s="12">
        <v>48</v>
      </c>
      <c r="AV19" s="14"/>
    </row>
    <row r="20" spans="1:48" ht="109.2" x14ac:dyDescent="0.3">
      <c r="A20" s="17" t="s">
        <v>0</v>
      </c>
      <c r="B20" s="26" t="s">
        <v>10</v>
      </c>
      <c r="C20" s="26" t="s">
        <v>11</v>
      </c>
      <c r="D20" s="26" t="s">
        <v>42</v>
      </c>
      <c r="E20" s="26" t="s">
        <v>43</v>
      </c>
      <c r="F20" s="26" t="s">
        <v>44</v>
      </c>
      <c r="G20" s="26" t="s">
        <v>15</v>
      </c>
      <c r="H20" s="26" t="s">
        <v>63</v>
      </c>
      <c r="I20" s="26" t="s">
        <v>45</v>
      </c>
      <c r="J20" s="26" t="s">
        <v>17</v>
      </c>
      <c r="K20" s="26" t="s">
        <v>18</v>
      </c>
      <c r="L20" s="26" t="s">
        <v>19</v>
      </c>
      <c r="M20" s="26" t="s">
        <v>20</v>
      </c>
      <c r="N20" s="26" t="s">
        <v>64</v>
      </c>
      <c r="O20" s="26" t="s">
        <v>21</v>
      </c>
      <c r="P20" s="26" t="s">
        <v>22</v>
      </c>
      <c r="Q20" s="26" t="s">
        <v>65</v>
      </c>
      <c r="R20" s="26" t="s">
        <v>66</v>
      </c>
      <c r="S20" s="26" t="s">
        <v>23</v>
      </c>
      <c r="T20" s="26" t="s">
        <v>67</v>
      </c>
      <c r="U20" s="26" t="s">
        <v>24</v>
      </c>
      <c r="V20" s="26" t="s">
        <v>68</v>
      </c>
      <c r="W20" s="26" t="s">
        <v>25</v>
      </c>
      <c r="X20" s="26" t="s">
        <v>69</v>
      </c>
      <c r="Y20" s="26" t="s">
        <v>70</v>
      </c>
      <c r="Z20" s="26" t="s">
        <v>71</v>
      </c>
      <c r="AA20" s="26" t="s">
        <v>26</v>
      </c>
      <c r="AB20" s="26" t="s">
        <v>72</v>
      </c>
      <c r="AC20" s="26" t="s">
        <v>73</v>
      </c>
      <c r="AD20" s="26" t="s">
        <v>27</v>
      </c>
      <c r="AE20" s="26" t="s">
        <v>74</v>
      </c>
      <c r="AF20" s="26" t="s">
        <v>28</v>
      </c>
      <c r="AG20" s="26" t="s">
        <v>29</v>
      </c>
      <c r="AH20" s="26" t="s">
        <v>75</v>
      </c>
      <c r="AI20" s="26" t="s">
        <v>30</v>
      </c>
      <c r="AJ20" s="26" t="s">
        <v>31</v>
      </c>
      <c r="AK20" s="26" t="s">
        <v>32</v>
      </c>
      <c r="AL20" s="26" t="s">
        <v>76</v>
      </c>
      <c r="AM20" s="26" t="s">
        <v>78</v>
      </c>
      <c r="AN20" s="26" t="s">
        <v>33</v>
      </c>
      <c r="AO20" s="26" t="s">
        <v>34</v>
      </c>
      <c r="AP20" s="26" t="s">
        <v>79</v>
      </c>
      <c r="AQ20" s="26" t="s">
        <v>35</v>
      </c>
      <c r="AR20" s="26" t="s">
        <v>36</v>
      </c>
      <c r="AS20" s="26" t="s">
        <v>80</v>
      </c>
      <c r="AT20" s="26" t="s">
        <v>37</v>
      </c>
      <c r="AU20" s="26" t="s">
        <v>38</v>
      </c>
      <c r="AV20" s="27" t="s">
        <v>46</v>
      </c>
    </row>
    <row r="21" spans="1:48" x14ac:dyDescent="0.3">
      <c r="A21" s="28"/>
      <c r="B21" s="29" t="s">
        <v>47</v>
      </c>
      <c r="C21" s="29" t="s">
        <v>47</v>
      </c>
      <c r="D21" s="29" t="s">
        <v>47</v>
      </c>
      <c r="E21" s="29" t="s">
        <v>47</v>
      </c>
      <c r="F21" s="29" t="s">
        <v>47</v>
      </c>
      <c r="G21" s="29" t="s">
        <v>47</v>
      </c>
      <c r="H21" s="29" t="s">
        <v>47</v>
      </c>
      <c r="I21" s="29" t="s">
        <v>47</v>
      </c>
      <c r="J21" s="29" t="s">
        <v>47</v>
      </c>
      <c r="K21" s="29" t="s">
        <v>47</v>
      </c>
      <c r="L21" s="29" t="s">
        <v>47</v>
      </c>
      <c r="M21" s="29" t="s">
        <v>47</v>
      </c>
      <c r="N21" s="29" t="s">
        <v>47</v>
      </c>
      <c r="O21" s="29" t="s">
        <v>47</v>
      </c>
      <c r="P21" s="29" t="s">
        <v>47</v>
      </c>
      <c r="Q21" s="29" t="s">
        <v>47</v>
      </c>
      <c r="R21" s="29" t="s">
        <v>47</v>
      </c>
      <c r="S21" s="29" t="s">
        <v>47</v>
      </c>
      <c r="T21" s="29" t="s">
        <v>47</v>
      </c>
      <c r="U21" s="29" t="s">
        <v>47</v>
      </c>
      <c r="V21" s="29" t="s">
        <v>47</v>
      </c>
      <c r="W21" s="29" t="s">
        <v>47</v>
      </c>
      <c r="X21" s="29" t="s">
        <v>47</v>
      </c>
      <c r="Y21" s="29" t="s">
        <v>47</v>
      </c>
      <c r="Z21" s="29" t="s">
        <v>47</v>
      </c>
      <c r="AA21" s="29" t="s">
        <v>47</v>
      </c>
      <c r="AB21" s="29" t="s">
        <v>47</v>
      </c>
      <c r="AC21" s="29" t="s">
        <v>47</v>
      </c>
      <c r="AD21" s="29" t="s">
        <v>47</v>
      </c>
      <c r="AE21" s="29" t="s">
        <v>47</v>
      </c>
      <c r="AF21" s="29" t="s">
        <v>47</v>
      </c>
      <c r="AG21" s="29" t="s">
        <v>47</v>
      </c>
      <c r="AH21" s="29" t="s">
        <v>47</v>
      </c>
      <c r="AI21" s="29" t="s">
        <v>47</v>
      </c>
      <c r="AJ21" s="29" t="s">
        <v>47</v>
      </c>
      <c r="AK21" s="29" t="s">
        <v>47</v>
      </c>
      <c r="AL21" s="29" t="s">
        <v>47</v>
      </c>
      <c r="AM21" s="29" t="s">
        <v>47</v>
      </c>
      <c r="AN21" s="29" t="s">
        <v>47</v>
      </c>
      <c r="AO21" s="29" t="s">
        <v>47</v>
      </c>
      <c r="AP21" s="29" t="s">
        <v>47</v>
      </c>
      <c r="AQ21" s="29" t="s">
        <v>47</v>
      </c>
      <c r="AR21" s="29" t="s">
        <v>47</v>
      </c>
      <c r="AS21" s="29" t="s">
        <v>47</v>
      </c>
      <c r="AT21" s="29" t="s">
        <v>47</v>
      </c>
      <c r="AU21" s="29" t="s">
        <v>47</v>
      </c>
      <c r="AV21" s="29" t="s">
        <v>47</v>
      </c>
    </row>
    <row r="22" spans="1:48" s="31" customFormat="1" x14ac:dyDescent="0.3">
      <c r="A22" s="30" t="s">
        <v>4</v>
      </c>
      <c r="B22" s="30">
        <v>163.93449228386081</v>
      </c>
      <c r="C22" s="30">
        <v>12.686552831041846</v>
      </c>
      <c r="D22" s="30">
        <v>64.325873130285672</v>
      </c>
      <c r="E22" s="30">
        <v>1.7175181207272467</v>
      </c>
      <c r="F22" s="30">
        <v>6.3022971575417595</v>
      </c>
      <c r="G22" s="30">
        <v>28.285241960396306</v>
      </c>
      <c r="H22" s="30">
        <v>0.60515841925475566</v>
      </c>
      <c r="I22" s="30">
        <v>6.1779927740941876</v>
      </c>
      <c r="J22" s="30">
        <v>38.164501282665434</v>
      </c>
      <c r="K22" s="30">
        <v>31.933549871733458</v>
      </c>
      <c r="L22" s="30">
        <v>0.87667832183486072</v>
      </c>
      <c r="M22" s="30">
        <v>3.7938154483956606E-2</v>
      </c>
      <c r="N22" s="30">
        <v>5.0680193228063732</v>
      </c>
      <c r="O22" s="30">
        <v>0.33090529765449067</v>
      </c>
      <c r="P22" s="30">
        <v>19.014427188030247</v>
      </c>
      <c r="Q22" s="30">
        <v>1.3498699426494092</v>
      </c>
      <c r="R22" s="30">
        <v>2.8482850785492673</v>
      </c>
      <c r="S22" s="30">
        <v>18.898268737436371</v>
      </c>
      <c r="T22" s="30">
        <v>1.0520990495292416E-2</v>
      </c>
      <c r="U22" s="30">
        <v>6.4458124219320121</v>
      </c>
      <c r="V22" s="30">
        <v>0.83411755751847894</v>
      </c>
      <c r="W22" s="30">
        <v>3.5592286994712639E-2</v>
      </c>
      <c r="X22" s="30">
        <v>1.3979866853507519E-2</v>
      </c>
      <c r="Y22" s="30">
        <v>6.0248519226550508E-2</v>
      </c>
      <c r="Z22" s="30">
        <v>1.8231421497741346E-2</v>
      </c>
      <c r="AA22" s="30">
        <v>0.30151206779994894</v>
      </c>
      <c r="AB22" s="30">
        <v>2.8715850207957447</v>
      </c>
      <c r="AC22" s="30">
        <v>0.26206086057225231</v>
      </c>
      <c r="AD22" s="30">
        <v>0.17972365611135235</v>
      </c>
      <c r="AE22" s="30">
        <v>8.3918777953376336E-2</v>
      </c>
      <c r="AF22" s="30">
        <v>0.47669110371905821</v>
      </c>
      <c r="AG22" s="30">
        <v>0.19364091187886981</v>
      </c>
      <c r="AH22" s="30">
        <v>4.7678174093292086E-2</v>
      </c>
      <c r="AI22" s="30">
        <v>1.5894754278909219E-2</v>
      </c>
      <c r="AJ22" s="30">
        <v>1.4244880530795163</v>
      </c>
      <c r="AK22" s="30">
        <v>0.29043861337822291</v>
      </c>
      <c r="AL22" s="30">
        <v>3.1071171142937729E-2</v>
      </c>
      <c r="AM22" s="30">
        <v>0.27934322157205982</v>
      </c>
      <c r="AN22" s="30">
        <v>2.8160326464096563E-2</v>
      </c>
      <c r="AO22" s="30">
        <v>2.3167332996064702E-2</v>
      </c>
      <c r="AP22" s="30">
        <v>0.13272117584380583</v>
      </c>
      <c r="AQ22" s="30">
        <v>1.4904930539077645</v>
      </c>
      <c r="AR22" s="30">
        <v>0.70696444800616043</v>
      </c>
      <c r="AS22" s="30">
        <v>6.5870757018843769</v>
      </c>
      <c r="AT22" s="30">
        <v>66.071909850781012</v>
      </c>
      <c r="AU22" s="30">
        <v>43.502583249165255</v>
      </c>
      <c r="AV22" s="30">
        <v>534.97719446498877</v>
      </c>
    </row>
    <row r="23" spans="1:48" s="31" customFormat="1" x14ac:dyDescent="0.3">
      <c r="A23" s="30" t="s">
        <v>5</v>
      </c>
      <c r="B23" s="30">
        <v>150.34434721452047</v>
      </c>
      <c r="C23" s="30">
        <v>25.011293398433804</v>
      </c>
      <c r="D23" s="30">
        <v>85.812380810690186</v>
      </c>
      <c r="E23" s="30">
        <v>0</v>
      </c>
      <c r="F23" s="30">
        <v>9.6042576788346832</v>
      </c>
      <c r="G23" s="30">
        <v>81.60569133180951</v>
      </c>
      <c r="H23" s="30">
        <v>6.4933659737343952</v>
      </c>
      <c r="I23" s="30">
        <v>4.4355329537308794</v>
      </c>
      <c r="J23" s="30">
        <v>8.0107794473673533</v>
      </c>
      <c r="K23" s="30">
        <v>39.922433964050477</v>
      </c>
      <c r="L23" s="30">
        <v>1.3180816100193409</v>
      </c>
      <c r="M23" s="30">
        <v>2.3438873635662796E-2</v>
      </c>
      <c r="N23" s="30">
        <v>6.653231805455996</v>
      </c>
      <c r="O23" s="30">
        <v>0.42143987448773956</v>
      </c>
      <c r="P23" s="30">
        <v>33.642986596697185</v>
      </c>
      <c r="Q23" s="30">
        <v>1.0508676305503335</v>
      </c>
      <c r="R23" s="30">
        <v>2.0847207757956099</v>
      </c>
      <c r="S23" s="30">
        <v>21.806335123145381</v>
      </c>
      <c r="T23" s="30">
        <v>7.3170401828583798E-3</v>
      </c>
      <c r="U23" s="30">
        <v>5.9593031905541203</v>
      </c>
      <c r="V23" s="30">
        <v>2.4830599023492974</v>
      </c>
      <c r="W23" s="30">
        <v>2.2586796867603499E-2</v>
      </c>
      <c r="X23" s="30">
        <v>2.4032081366568835E-2</v>
      </c>
      <c r="Y23" s="30">
        <v>5.4204254973829066E-2</v>
      </c>
      <c r="Z23" s="30">
        <v>4.1159365405683213E-2</v>
      </c>
      <c r="AA23" s="30">
        <v>0.37045281793959722</v>
      </c>
      <c r="AB23" s="30">
        <v>3.1336736681228614</v>
      </c>
      <c r="AC23" s="30">
        <v>0.40841527246169035</v>
      </c>
      <c r="AD23" s="30">
        <v>0.36814598915292751</v>
      </c>
      <c r="AE23" s="30">
        <v>0.11549562465342116</v>
      </c>
      <c r="AF23" s="30">
        <v>0.76973328644656935</v>
      </c>
      <c r="AG23" s="30">
        <v>0.2687573204214399</v>
      </c>
      <c r="AH23" s="30">
        <v>1.8563101018434613E-2</v>
      </c>
      <c r="AI23" s="30">
        <v>2.4015445582049585E-2</v>
      </c>
      <c r="AJ23" s="30">
        <v>2.1198870660156621</v>
      </c>
      <c r="AK23" s="30">
        <v>0.5565981849412337</v>
      </c>
      <c r="AL23" s="30">
        <v>6.0048419600470672E-2</v>
      </c>
      <c r="AM23" s="30">
        <v>0.61692413811758651</v>
      </c>
      <c r="AN23" s="30">
        <v>5.9823904134601077E-2</v>
      </c>
      <c r="AO23" s="30">
        <v>4.8408780448219425E-2</v>
      </c>
      <c r="AP23" s="30">
        <v>0.18788441511016135</v>
      </c>
      <c r="AQ23" s="30">
        <v>2.6961244032081368</v>
      </c>
      <c r="AR23" s="30">
        <v>0.64177948794243744</v>
      </c>
      <c r="AS23" s="30">
        <v>7.6676976344725922</v>
      </c>
      <c r="AT23" s="30">
        <v>33.860584010711825</v>
      </c>
      <c r="AU23" s="30">
        <v>153.96020936743443</v>
      </c>
      <c r="AV23" s="30">
        <v>694.78607003259572</v>
      </c>
    </row>
    <row r="24" spans="1:48" s="31" customFormat="1" x14ac:dyDescent="0.3">
      <c r="A24" s="30" t="s">
        <v>6</v>
      </c>
      <c r="B24" s="30">
        <v>130.33094059052704</v>
      </c>
      <c r="C24" s="30">
        <v>25.477823127310092</v>
      </c>
      <c r="D24" s="30">
        <v>57.695403365062148</v>
      </c>
      <c r="E24" s="30">
        <v>0</v>
      </c>
      <c r="F24" s="30">
        <v>7.2495112240092476</v>
      </c>
      <c r="G24" s="30">
        <v>21.606538895152198</v>
      </c>
      <c r="H24" s="30">
        <v>0</v>
      </c>
      <c r="I24" s="30">
        <v>6.6359368087565828E-3</v>
      </c>
      <c r="J24" s="30">
        <v>44.723716695446178</v>
      </c>
      <c r="K24" s="30">
        <v>30.136429152455296</v>
      </c>
      <c r="L24" s="30">
        <v>1.2046009161874045</v>
      </c>
      <c r="M24" s="30">
        <v>6.857134702381802E-3</v>
      </c>
      <c r="N24" s="30">
        <v>5.4121202174874776</v>
      </c>
      <c r="O24" s="30">
        <v>0</v>
      </c>
      <c r="P24" s="30">
        <v>13.085789105646969</v>
      </c>
      <c r="Q24" s="30">
        <v>1.0698913989696459</v>
      </c>
      <c r="R24" s="30">
        <v>2.1399255062577596</v>
      </c>
      <c r="S24" s="30">
        <v>26.719249925078135</v>
      </c>
      <c r="T24" s="30">
        <v>8.3627074622179727E-3</v>
      </c>
      <c r="U24" s="30">
        <v>6.5297618198164775</v>
      </c>
      <c r="V24" s="30">
        <v>1.0033821871476889</v>
      </c>
      <c r="W24" s="30">
        <v>0</v>
      </c>
      <c r="X24" s="30">
        <v>1.8781342314443509E-2</v>
      </c>
      <c r="Y24" s="30">
        <v>4.8122458008077289E-2</v>
      </c>
      <c r="Z24" s="30">
        <v>2.2269276326117048E-2</v>
      </c>
      <c r="AA24" s="30">
        <v>0.32515376821314912</v>
      </c>
      <c r="AB24" s="30">
        <v>3.0654665848472309</v>
      </c>
      <c r="AC24" s="30">
        <v>0.20116806758665964</v>
      </c>
      <c r="AD24" s="30">
        <v>0.18918670529305151</v>
      </c>
      <c r="AE24" s="30">
        <v>7.1372354544546393E-2</v>
      </c>
      <c r="AF24" s="30">
        <v>0.86619082956345517</v>
      </c>
      <c r="AG24" s="30">
        <v>0.2138399240791746</v>
      </c>
      <c r="AH24" s="30">
        <v>1.6006164999357812E-2</v>
      </c>
      <c r="AI24" s="30">
        <v>1.4021163643628787E-2</v>
      </c>
      <c r="AJ24" s="30">
        <v>1.5001679676908368</v>
      </c>
      <c r="AK24" s="30">
        <v>0.70186519772237532</v>
      </c>
      <c r="AL24" s="30">
        <v>2.9663351076734262E-2</v>
      </c>
      <c r="AM24" s="30">
        <v>1.0342785380959856E-2</v>
      </c>
      <c r="AN24" s="30">
        <v>2.8879454283390178E-2</v>
      </c>
      <c r="AO24" s="30">
        <v>2.3466884534699528E-2</v>
      </c>
      <c r="AP24" s="30">
        <v>0.10046023432705893</v>
      </c>
      <c r="AQ24" s="30">
        <v>1.9000313958300628</v>
      </c>
      <c r="AR24" s="30">
        <v>0.82741191329042574</v>
      </c>
      <c r="AS24" s="30">
        <v>7.7172811211165504</v>
      </c>
      <c r="AT24" s="30">
        <v>50.40971558232129</v>
      </c>
      <c r="AU24" s="30">
        <v>107.19760104058196</v>
      </c>
      <c r="AV24" s="30">
        <v>549.90540547310241</v>
      </c>
    </row>
    <row r="25" spans="1:48" s="70" customFormat="1" x14ac:dyDescent="0.3">
      <c r="A25" s="32" t="s">
        <v>7</v>
      </c>
      <c r="B25" s="32">
        <v>155.28718585854611</v>
      </c>
      <c r="C25" s="32">
        <v>16.778355016351171</v>
      </c>
      <c r="D25" s="32">
        <v>65.323762236894467</v>
      </c>
      <c r="E25" s="32">
        <v>1.1610919342805561</v>
      </c>
      <c r="F25" s="32">
        <v>6.8726364199034817</v>
      </c>
      <c r="G25" s="32">
        <v>32.8347570931994</v>
      </c>
      <c r="H25" s="32">
        <v>1.1356382857981655</v>
      </c>
      <c r="I25" s="32">
        <v>4.6741948127219821</v>
      </c>
      <c r="J25" s="32">
        <v>36.181737839527003</v>
      </c>
      <c r="K25" s="32">
        <v>32.446277214747376</v>
      </c>
      <c r="L25" s="32">
        <v>0.99561295321340959</v>
      </c>
      <c r="M25" s="32">
        <v>2.9724110900426596E-2</v>
      </c>
      <c r="N25" s="32">
        <v>5.318364307992173</v>
      </c>
      <c r="O25" s="32">
        <v>0.27085587514697895</v>
      </c>
      <c r="P25" s="32">
        <v>19.393836191698359</v>
      </c>
      <c r="Q25" s="32">
        <v>1.2570364507747323</v>
      </c>
      <c r="R25" s="32">
        <v>2.6126202881619349</v>
      </c>
      <c r="S25" s="32">
        <v>20.882341190873611</v>
      </c>
      <c r="T25" s="32">
        <v>9.7047709701290393E-3</v>
      </c>
      <c r="U25" s="32">
        <v>6.4091817756719411</v>
      </c>
      <c r="V25" s="32">
        <v>1.0545134827158831</v>
      </c>
      <c r="W25" s="32">
        <v>2.6588620917693314E-2</v>
      </c>
      <c r="X25" s="32">
        <v>1.6122903895074068E-2</v>
      </c>
      <c r="Y25" s="32">
        <v>5.7000509980947606E-2</v>
      </c>
      <c r="Z25" s="32">
        <v>2.1653155450364628E-2</v>
      </c>
      <c r="AA25" s="32">
        <v>0.3142397424974539</v>
      </c>
      <c r="AB25" s="32">
        <v>2.9420286345978943</v>
      </c>
      <c r="AC25" s="32">
        <v>0.26552195869002992</v>
      </c>
      <c r="AD25" s="32">
        <v>0.20281291568365445</v>
      </c>
      <c r="AE25" s="32">
        <v>8.4790991042797526E-2</v>
      </c>
      <c r="AF25" s="32">
        <v>0.59208524702296728</v>
      </c>
      <c r="AG25" s="32">
        <v>0.20632943861236758</v>
      </c>
      <c r="AH25" s="32">
        <v>3.7703451375510934E-2</v>
      </c>
      <c r="AI25" s="32">
        <v>1.6406011419335995E-2</v>
      </c>
      <c r="AJ25" s="32">
        <v>1.5183456641783026</v>
      </c>
      <c r="AK25" s="32">
        <v>0.40747520085228867</v>
      </c>
      <c r="AL25" s="32">
        <v>3.4014821226708472E-2</v>
      </c>
      <c r="AM25" s="32">
        <v>0.26006440590246199</v>
      </c>
      <c r="AN25" s="32">
        <v>3.1855634532822648E-2</v>
      </c>
      <c r="AO25" s="32">
        <v>2.6055093075306183E-2</v>
      </c>
      <c r="AP25" s="32">
        <v>0.13205133404660047</v>
      </c>
      <c r="AQ25" s="32">
        <v>1.7122453689341397</v>
      </c>
      <c r="AR25" s="32">
        <v>0.72521578852588264</v>
      </c>
      <c r="AS25" s="32">
        <v>6.9476817355695824</v>
      </c>
      <c r="AT25" s="32">
        <v>59.146152670438809</v>
      </c>
      <c r="AU25" s="32">
        <v>69.370129644118038</v>
      </c>
      <c r="AV25" s="32">
        <v>556.02399905267634</v>
      </c>
    </row>
    <row r="26" spans="1:48" ht="16.2" customHeight="1" x14ac:dyDescent="0.3"/>
    <row r="28" spans="1:48" x14ac:dyDescent="0.3">
      <c r="A28" s="30" t="s">
        <v>4</v>
      </c>
      <c r="B28" s="30"/>
      <c r="C28" s="30"/>
    </row>
    <row r="29" spans="1:48" x14ac:dyDescent="0.3">
      <c r="A29" s="30" t="s">
        <v>5</v>
      </c>
      <c r="B29" s="30"/>
      <c r="C29" s="30"/>
    </row>
    <row r="30" spans="1:48" x14ac:dyDescent="0.3">
      <c r="A30" s="30" t="s">
        <v>6</v>
      </c>
      <c r="B30" s="30"/>
      <c r="C30" s="30"/>
    </row>
    <row r="31" spans="1:48" x14ac:dyDescent="0.3">
      <c r="A31" s="32" t="s">
        <v>7</v>
      </c>
      <c r="B31" s="32"/>
      <c r="C31" s="32"/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AC7BC-183D-4679-A668-0BF13A3B6809}">
  <dimension ref="A1:AA35"/>
  <sheetViews>
    <sheetView workbookViewId="0">
      <selection activeCell="Q3" sqref="Q3"/>
    </sheetView>
  </sheetViews>
  <sheetFormatPr baseColWidth="10" defaultRowHeight="15.6" x14ac:dyDescent="0.3"/>
  <cols>
    <col min="1" max="1" width="20.6640625" style="3" customWidth="1"/>
    <col min="2" max="2" width="12.109375" bestFit="1" customWidth="1"/>
    <col min="3" max="25" width="11.6640625" bestFit="1" customWidth="1"/>
  </cols>
  <sheetData>
    <row r="1" spans="1:27" x14ac:dyDescent="0.3">
      <c r="A1" s="50" t="s">
        <v>8</v>
      </c>
      <c r="B1" s="33"/>
      <c r="C1" s="36"/>
      <c r="D1" s="33"/>
      <c r="E1" s="34"/>
      <c r="F1" s="35"/>
      <c r="G1" s="36"/>
      <c r="H1" s="33"/>
      <c r="I1" s="34"/>
      <c r="J1" s="35"/>
      <c r="K1" s="36"/>
      <c r="L1" s="51">
        <v>200140</v>
      </c>
      <c r="M1" s="52">
        <v>200140</v>
      </c>
      <c r="N1" s="35"/>
      <c r="O1" s="36"/>
      <c r="P1" s="33"/>
      <c r="Q1" s="34"/>
      <c r="R1" s="35"/>
      <c r="S1" s="36"/>
      <c r="T1" s="33"/>
      <c r="U1" s="34"/>
      <c r="V1" s="35"/>
      <c r="W1" s="36"/>
      <c r="X1" s="33"/>
      <c r="Y1" s="34"/>
      <c r="Z1" s="53"/>
      <c r="AA1" s="53"/>
    </row>
    <row r="2" spans="1:27" x14ac:dyDescent="0.3">
      <c r="A2" s="54" t="s">
        <v>8</v>
      </c>
      <c r="B2" s="37">
        <v>200301</v>
      </c>
      <c r="C2" s="40">
        <v>200301</v>
      </c>
      <c r="D2" s="55">
        <v>170107</v>
      </c>
      <c r="E2" s="56">
        <v>170107</v>
      </c>
      <c r="F2" s="39">
        <v>200301</v>
      </c>
      <c r="G2" s="40">
        <v>200301</v>
      </c>
      <c r="H2" s="37">
        <v>150101</v>
      </c>
      <c r="I2" s="38">
        <v>150101</v>
      </c>
      <c r="J2" s="39">
        <v>150107</v>
      </c>
      <c r="K2" s="40">
        <v>150107</v>
      </c>
      <c r="L2" s="37">
        <v>150104</v>
      </c>
      <c r="M2" s="38">
        <v>150104</v>
      </c>
      <c r="N2" s="39">
        <v>150103</v>
      </c>
      <c r="O2" s="40">
        <v>150103</v>
      </c>
      <c r="P2" s="37">
        <v>150102</v>
      </c>
      <c r="Q2" s="38">
        <v>150102</v>
      </c>
      <c r="R2" s="39">
        <v>160103</v>
      </c>
      <c r="S2" s="40">
        <v>160103</v>
      </c>
      <c r="T2" s="43"/>
      <c r="U2" s="44"/>
      <c r="V2" s="41"/>
      <c r="W2" s="42"/>
      <c r="X2" s="37">
        <v>200108</v>
      </c>
      <c r="Y2" s="38">
        <v>200108</v>
      </c>
      <c r="Z2" s="53"/>
      <c r="AA2" s="53"/>
    </row>
    <row r="3" spans="1:27" x14ac:dyDescent="0.3">
      <c r="A3" s="54" t="s">
        <v>8</v>
      </c>
      <c r="B3" s="37">
        <v>200307</v>
      </c>
      <c r="C3" s="40">
        <v>200307</v>
      </c>
      <c r="D3" s="55">
        <v>200202</v>
      </c>
      <c r="E3" s="56">
        <v>200202</v>
      </c>
      <c r="F3" s="39">
        <v>200302</v>
      </c>
      <c r="G3" s="40">
        <v>200302</v>
      </c>
      <c r="H3" s="37">
        <v>200101</v>
      </c>
      <c r="I3" s="38">
        <v>200101</v>
      </c>
      <c r="J3" s="39">
        <v>200102</v>
      </c>
      <c r="K3" s="40">
        <v>200102</v>
      </c>
      <c r="L3" s="37">
        <v>200140</v>
      </c>
      <c r="M3" s="38">
        <v>200140</v>
      </c>
      <c r="N3" s="39">
        <v>200137</v>
      </c>
      <c r="O3" s="40">
        <v>200137</v>
      </c>
      <c r="P3" s="37">
        <v>200139</v>
      </c>
      <c r="Q3" s="38">
        <v>200139</v>
      </c>
      <c r="R3" s="39">
        <v>200139</v>
      </c>
      <c r="S3" s="40">
        <v>200139</v>
      </c>
      <c r="T3" s="43" t="s">
        <v>48</v>
      </c>
      <c r="U3" s="57" t="s">
        <v>48</v>
      </c>
      <c r="V3" s="39">
        <v>200135</v>
      </c>
      <c r="W3" s="40">
        <v>200135</v>
      </c>
      <c r="X3" s="37">
        <v>200201</v>
      </c>
      <c r="Y3" s="38">
        <v>200201</v>
      </c>
      <c r="Z3" s="53"/>
      <c r="AA3" s="53"/>
    </row>
    <row r="4" spans="1:27" x14ac:dyDescent="0.3">
      <c r="A4" s="58" t="s">
        <v>0</v>
      </c>
      <c r="B4" s="45" t="s">
        <v>49</v>
      </c>
      <c r="C4" s="48"/>
      <c r="D4" s="45" t="s">
        <v>50</v>
      </c>
      <c r="E4" s="46"/>
      <c r="F4" s="47" t="s">
        <v>51</v>
      </c>
      <c r="G4" s="48"/>
      <c r="H4" s="45" t="s">
        <v>52</v>
      </c>
      <c r="I4" s="46"/>
      <c r="J4" s="47" t="s">
        <v>53</v>
      </c>
      <c r="K4" s="48"/>
      <c r="L4" s="45" t="s">
        <v>54</v>
      </c>
      <c r="M4" s="46"/>
      <c r="N4" s="47" t="s">
        <v>55</v>
      </c>
      <c r="O4" s="48"/>
      <c r="P4" s="45" t="s">
        <v>56</v>
      </c>
      <c r="Q4" s="46"/>
      <c r="R4" s="47" t="s">
        <v>57</v>
      </c>
      <c r="S4" s="48"/>
      <c r="T4" s="45" t="s">
        <v>58</v>
      </c>
      <c r="U4" s="46"/>
      <c r="V4" s="47" t="s">
        <v>59</v>
      </c>
      <c r="W4" s="48"/>
      <c r="X4" s="45" t="s">
        <v>60</v>
      </c>
      <c r="Y4" s="46"/>
      <c r="Z4" s="53"/>
      <c r="AA4" s="53"/>
    </row>
    <row r="5" spans="1:27" ht="16.2" thickBot="1" x14ac:dyDescent="0.35">
      <c r="A5" s="59"/>
      <c r="B5" s="60" t="s">
        <v>40</v>
      </c>
      <c r="C5" s="61" t="s">
        <v>47</v>
      </c>
      <c r="D5" s="60" t="s">
        <v>40</v>
      </c>
      <c r="E5" s="62" t="s">
        <v>47</v>
      </c>
      <c r="F5" s="63" t="s">
        <v>40</v>
      </c>
      <c r="G5" s="61" t="s">
        <v>47</v>
      </c>
      <c r="H5" s="60" t="s">
        <v>40</v>
      </c>
      <c r="I5" s="62" t="s">
        <v>47</v>
      </c>
      <c r="J5" s="63" t="s">
        <v>40</v>
      </c>
      <c r="K5" s="61" t="s">
        <v>47</v>
      </c>
      <c r="L5" s="60" t="s">
        <v>40</v>
      </c>
      <c r="M5" s="62" t="s">
        <v>47</v>
      </c>
      <c r="N5" s="63" t="s">
        <v>40</v>
      </c>
      <c r="O5" s="61" t="s">
        <v>47</v>
      </c>
      <c r="P5" s="60" t="s">
        <v>40</v>
      </c>
      <c r="Q5" s="62" t="s">
        <v>47</v>
      </c>
      <c r="R5" s="63" t="s">
        <v>40</v>
      </c>
      <c r="S5" s="61" t="s">
        <v>47</v>
      </c>
      <c r="T5" s="60" t="s">
        <v>40</v>
      </c>
      <c r="U5" s="62" t="s">
        <v>47</v>
      </c>
      <c r="V5" s="63" t="s">
        <v>40</v>
      </c>
      <c r="W5" s="61" t="s">
        <v>47</v>
      </c>
      <c r="X5" s="60" t="s">
        <v>40</v>
      </c>
      <c r="Y5" s="62" t="s">
        <v>47</v>
      </c>
      <c r="Z5" s="53"/>
      <c r="AA5" s="53"/>
    </row>
    <row r="6" spans="1:27" s="75" customFormat="1" x14ac:dyDescent="0.3">
      <c r="A6" s="64" t="s">
        <v>4</v>
      </c>
      <c r="B6" s="71">
        <f>'Syndikate 2023'!B7+'Syndikate 2023'!C7</f>
        <v>78901213</v>
      </c>
      <c r="C6" s="72">
        <f>'Syndikate 2023'!B22+'Syndikate 2023'!C22</f>
        <v>176.62104511490264</v>
      </c>
      <c r="D6" s="71">
        <f>'Syndikate 2023'!G7+'Syndikate 2023'!H7</f>
        <v>12906093</v>
      </c>
      <c r="E6" s="73">
        <f>'Syndikate 2023'!G22+'Syndikate 2023'!H22</f>
        <v>28.890400379651062</v>
      </c>
      <c r="F6" s="74">
        <f>'Syndikate 2023'!E7+'Syndikate 2023'!F7</f>
        <v>3582660</v>
      </c>
      <c r="G6" s="72">
        <f>'Syndikate 2023'!E22+'Syndikate 2023'!F22</f>
        <v>8.0198152782690055</v>
      </c>
      <c r="H6" s="71">
        <f>'Syndikate 2023'!I7+'Syndikate 2023'!J7</f>
        <v>19808945</v>
      </c>
      <c r="I6" s="73">
        <f>'Syndikate 2023'!I22+'Syndikate 2023'!J22</f>
        <v>44.34249405675962</v>
      </c>
      <c r="J6" s="74">
        <f>'Syndikate 2023'!K7+'Syndikate 2023'!L7</f>
        <v>14657182</v>
      </c>
      <c r="K6" s="72">
        <f>'Syndikate 2023'!K22+'Syndikate 2023'!L22</f>
        <v>32.810228193568321</v>
      </c>
      <c r="L6" s="71">
        <f>'Syndikate 2023'!M7+'Syndikate 2023'!N7</f>
        <v>2280963.96</v>
      </c>
      <c r="M6" s="73">
        <f>'Syndikate 2023'!M22+'Syndikate 2023'!N22</f>
        <v>5.10595747729033</v>
      </c>
      <c r="N6" s="74">
        <f>'Syndikate 2023'!O7+'Syndikate 2023'!P7</f>
        <v>8642063</v>
      </c>
      <c r="O6" s="72">
        <f>'Syndikate 2023'!O22+'Syndikate 2023'!P22</f>
        <v>19.345332485684736</v>
      </c>
      <c r="P6" s="71">
        <f>'Syndikate 2023'!Q7+'Syndikate 2023'!R7</f>
        <v>1875425</v>
      </c>
      <c r="Q6" s="73">
        <f>'Syndikate 2023'!Q22+'Syndikate 2023'!R22</f>
        <v>4.1981550211986765</v>
      </c>
      <c r="R6" s="74">
        <f>'Syndikate 2023'!V7+'Syndikate 2023'!W7</f>
        <v>388522</v>
      </c>
      <c r="S6" s="72">
        <f>'Syndikate 2023'!V22+'Syndikate 2023'!W22</f>
        <v>0.86970984451319155</v>
      </c>
      <c r="T6" s="71">
        <f>SUM('Syndikate 2023'!X7:AP7)</f>
        <v>3008500.83</v>
      </c>
      <c r="U6" s="73">
        <f>SUM('Syndikate 2023'!X22:AP22)</f>
        <v>6.7345550292573062</v>
      </c>
      <c r="V6" s="74">
        <f>'Syndikate 2023'!AR7+'Syndikate 2023'!AS7</f>
        <v>3258437.38</v>
      </c>
      <c r="W6" s="72">
        <f>'Syndikate 2023'!AR22+'Syndikate 2023'!AS22</f>
        <v>7.2940401498905372</v>
      </c>
      <c r="X6" s="71">
        <f>'Syndikate 2023'!AT7+'Syndikate 2023'!AU7</f>
        <v>48949775.004566595</v>
      </c>
      <c r="Y6" s="73">
        <f>'Syndikate 2023'!AT22+'Syndikate 2023'!AU22</f>
        <v>109.57449309994627</v>
      </c>
    </row>
    <row r="7" spans="1:27" s="75" customFormat="1" x14ac:dyDescent="0.3">
      <c r="A7" s="64" t="s">
        <v>5</v>
      </c>
      <c r="B7" s="71">
        <f>'Syndikate 2023'!B8+'Syndikate 2023'!C8</f>
        <v>12965270</v>
      </c>
      <c r="C7" s="72">
        <f>'Syndikate 2023'!B23+'Syndikate 2023'!C23</f>
        <v>175.35564061295426</v>
      </c>
      <c r="D7" s="71">
        <f>'Syndikate 2023'!G8+'Syndikate 2023'!H8</f>
        <v>6513780</v>
      </c>
      <c r="E7" s="73">
        <f>'Syndikate 2023'!G23+'Syndikate 2023'!H23</f>
        <v>88.099057305543909</v>
      </c>
      <c r="F7" s="74">
        <f>'Syndikate 2023'!E8+'Syndikate 2023'!F8</f>
        <v>710110</v>
      </c>
      <c r="G7" s="72">
        <f>'Syndikate 2023'!E23+'Syndikate 2023'!F23</f>
        <v>9.6042576788346832</v>
      </c>
      <c r="H7" s="71">
        <f>'Syndikate 2023'!I8+'Syndikate 2023'!J8</f>
        <v>920243</v>
      </c>
      <c r="I7" s="73">
        <f>'Syndikate 2023'!I23+'Syndikate 2023'!J23</f>
        <v>12.446312401098233</v>
      </c>
      <c r="J7" s="74">
        <f>'Syndikate 2023'!K8+'Syndikate 2023'!L8</f>
        <v>3049200</v>
      </c>
      <c r="K7" s="72">
        <f>'Syndikate 2023'!K23+'Syndikate 2023'!L23</f>
        <v>41.240515574069818</v>
      </c>
      <c r="L7" s="71">
        <f>'Syndikate 2023'!M8+'Syndikate 2023'!N8</f>
        <v>493653</v>
      </c>
      <c r="M7" s="73">
        <f>'Syndikate 2023'!M23+'Syndikate 2023'!N23</f>
        <v>6.676670679091659</v>
      </c>
      <c r="N7" s="74">
        <f>'Syndikate 2023'!O8+'Syndikate 2023'!P8</f>
        <v>2518621.5</v>
      </c>
      <c r="O7" s="72">
        <f>'Syndikate 2023'!O23+'Syndikate 2023'!P23</f>
        <v>34.064426471184923</v>
      </c>
      <c r="P7" s="71">
        <f>'Syndikate 2023'!Q8+'Syndikate 2023'!R8</f>
        <v>231836</v>
      </c>
      <c r="Q7" s="73">
        <f>'Syndikate 2023'!Q23+'Syndikate 2023'!R23</f>
        <v>3.1355884063459434</v>
      </c>
      <c r="R7" s="74">
        <f>'Syndikate 2023'!V8+'Syndikate 2023'!W8</f>
        <v>185260</v>
      </c>
      <c r="S7" s="72">
        <f>'Syndikate 2023'!V23+'Syndikate 2023'!W23</f>
        <v>2.5056466992169009</v>
      </c>
      <c r="T7" s="71">
        <f>SUM('Syndikate 2023'!X8:AP8)</f>
        <v>683637.99999999988</v>
      </c>
      <c r="U7" s="73">
        <f>SUM('Syndikate 2023'!X23:AP23)</f>
        <v>9.2462231359130076</v>
      </c>
      <c r="V7" s="74">
        <f>'Syndikate 2023'!AR8+'Syndikate 2023'!AS8</f>
        <v>614377.81000000006</v>
      </c>
      <c r="W7" s="72">
        <f>'Syndikate 2023'!AR23+'Syndikate 2023'!AS23</f>
        <v>8.3094771224150303</v>
      </c>
      <c r="X7" s="71">
        <f>'Syndikate 2023'!AT8+'Syndikate 2023'!AU8</f>
        <v>13886906</v>
      </c>
      <c r="Y7" s="73">
        <f>'Syndikate 2023'!AT23+'Syndikate 2023'!AU23</f>
        <v>187.82079337814625</v>
      </c>
    </row>
    <row r="8" spans="1:27" s="75" customFormat="1" ht="16.2" thickBot="1" x14ac:dyDescent="0.35">
      <c r="A8" s="65" t="s">
        <v>6</v>
      </c>
      <c r="B8" s="76">
        <f>'Syndikate 2023'!B9+'Syndikate 2023'!C9</f>
        <v>21835975</v>
      </c>
      <c r="C8" s="77">
        <f>'Syndikate 2023'!B24+'Syndikate 2023'!C24</f>
        <v>155.80876371783714</v>
      </c>
      <c r="D8" s="76">
        <f>'Syndikate 2023'!G9+'Syndikate 2023'!H9</f>
        <v>3028070</v>
      </c>
      <c r="E8" s="78">
        <f>'Syndikate 2023'!G24+'Syndikate 2023'!H24</f>
        <v>21.606538895152198</v>
      </c>
      <c r="F8" s="79">
        <f>'Syndikate 2023'!E9+'Syndikate 2023'!F9</f>
        <v>1015990</v>
      </c>
      <c r="G8" s="77">
        <f>'Syndikate 2023'!E24+'Syndikate 2023'!F24</f>
        <v>7.2495112240092476</v>
      </c>
      <c r="H8" s="76">
        <f>'Syndikate 2023'!I9+'Syndikate 2023'!J9</f>
        <v>6268780</v>
      </c>
      <c r="I8" s="78">
        <f>'Syndikate 2023'!I24+'Syndikate 2023'!J24</f>
        <v>44.730352632254935</v>
      </c>
      <c r="J8" s="79">
        <f>'Syndikate 2023'!K9+'Syndikate 2023'!L9</f>
        <v>4392320</v>
      </c>
      <c r="K8" s="77">
        <f>'Syndikate 2023'!K24+'Syndikate 2023'!L24</f>
        <v>31.341030068642702</v>
      </c>
      <c r="L8" s="76">
        <f>'Syndikate 2023'!M9+'Syndikate 2023'!N9</f>
        <v>759448</v>
      </c>
      <c r="M8" s="78">
        <f>'Syndikate 2023'!M24+'Syndikate 2023'!N24</f>
        <v>5.4189773521898594</v>
      </c>
      <c r="N8" s="79">
        <f>'Syndikate 2023'!O9+'Syndikate 2023'!P9</f>
        <v>1833921</v>
      </c>
      <c r="O8" s="77">
        <f>'Syndikate 2023'!O24+'Syndikate 2023'!P24</f>
        <v>13.085789105646969</v>
      </c>
      <c r="P8" s="76">
        <f>'Syndikate 2023'!Q9+'Syndikate 2023'!R9</f>
        <v>449843</v>
      </c>
      <c r="Q8" s="78">
        <f>'Syndikate 2023'!Q24+'Syndikate 2023'!R24</f>
        <v>3.2098169052274055</v>
      </c>
      <c r="R8" s="79">
        <f>'Syndikate 2023'!V9+'Syndikate 2023'!W9</f>
        <v>140620</v>
      </c>
      <c r="S8" s="77">
        <f>'Syndikate 2023'!V24+'Syndikate 2023'!W24</f>
        <v>1.0033821871476889</v>
      </c>
      <c r="T8" s="76">
        <f>SUM('Syndikate 2023'!X9:AP9)</f>
        <v>1043586.61</v>
      </c>
      <c r="U8" s="78">
        <f>SUM('Syndikate 2023'!X24:AP24)</f>
        <v>7.4464245144349466</v>
      </c>
      <c r="V8" s="79">
        <f>'Syndikate 2023'!AR9+'Syndikate 2023'!AS9</f>
        <v>1197504.55</v>
      </c>
      <c r="W8" s="77">
        <f>'Syndikate 2023'!AR24+'Syndikate 2023'!AS24</f>
        <v>8.5446930344069756</v>
      </c>
      <c r="X8" s="76">
        <f>'Syndikate 2023'!AT9+'Syndikate 2023'!AU9</f>
        <v>22088034.995433398</v>
      </c>
      <c r="Y8" s="78">
        <f>'Syndikate 2023'!AT24+'Syndikate 2023'!AU24</f>
        <v>157.60731662290326</v>
      </c>
    </row>
    <row r="9" spans="1:27" s="25" customFormat="1" ht="16.2" thickBot="1" x14ac:dyDescent="0.35">
      <c r="A9" s="66" t="s">
        <v>7</v>
      </c>
      <c r="B9" s="80">
        <f>'Syndikate 2023'!B10+'Syndikate 2023'!C10</f>
        <v>113702458</v>
      </c>
      <c r="C9" s="81">
        <f>'Syndikate 2023'!B25+'Syndikate 2023'!C25</f>
        <v>172.06554087489729</v>
      </c>
      <c r="D9" s="80">
        <f>'Syndikate 2023'!G10+'Syndikate 2023'!H10</f>
        <v>22447943</v>
      </c>
      <c r="E9" s="82">
        <f>'Syndikate 2023'!G25+'Syndikate 2023'!H25</f>
        <v>33.970395378997566</v>
      </c>
      <c r="F9" s="83">
        <f>'Syndikate 2023'!E10+'Syndikate 2023'!F10</f>
        <v>5308760</v>
      </c>
      <c r="G9" s="81">
        <f>'Syndikate 2023'!E25+'Syndikate 2023'!F25</f>
        <v>8.0337283541840385</v>
      </c>
      <c r="H9" s="80">
        <f>'Syndikate 2023'!I10+'Syndikate 2023'!J10</f>
        <v>26997968</v>
      </c>
      <c r="I9" s="82">
        <f>'Syndikate 2023'!I25+'Syndikate 2023'!J25</f>
        <v>40.855932652248981</v>
      </c>
      <c r="J9" s="83">
        <f>'Syndikate 2023'!K10+'Syndikate 2023'!L10</f>
        <v>22098702</v>
      </c>
      <c r="K9" s="81">
        <f>'Syndikate 2023'!K25+'Syndikate 2023'!L25</f>
        <v>33.441890167960786</v>
      </c>
      <c r="L9" s="80">
        <f>'Syndikate 2023'!M10+'Syndikate 2023'!N10</f>
        <v>3534064.96</v>
      </c>
      <c r="M9" s="82">
        <f>'Syndikate 2023'!M25+'Syndikate 2023'!N25</f>
        <v>5.3480884188925994</v>
      </c>
      <c r="N9" s="83">
        <f>'Syndikate 2023'!O10+'Syndikate 2023'!P10</f>
        <v>12994605.5</v>
      </c>
      <c r="O9" s="81">
        <f>'Syndikate 2023'!O25+'Syndikate 2023'!P25</f>
        <v>19.664692066845337</v>
      </c>
      <c r="P9" s="80">
        <f>'Syndikate 2023'!Q10+'Syndikate 2023'!R10</f>
        <v>2557104</v>
      </c>
      <c r="Q9" s="82">
        <f>'Syndikate 2023'!Q25+'Syndikate 2023'!R25</f>
        <v>3.8696567389366674</v>
      </c>
      <c r="R9" s="83">
        <f>'Syndikate 2023'!V10+'Syndikate 2023'!W10</f>
        <v>714402</v>
      </c>
      <c r="S9" s="81">
        <f>'Syndikate 2023'!V25+'Syndikate 2023'!W25</f>
        <v>1.0811021036335764</v>
      </c>
      <c r="T9" s="80">
        <f>SUM('Syndikate 2023'!X10:AP10)</f>
        <v>4735725.4400000004</v>
      </c>
      <c r="U9" s="82">
        <f>SUM('Syndikate 2023'!X25:AP25)</f>
        <v>7.1665571140828899</v>
      </c>
      <c r="V9" s="83">
        <f>'Syndikate 2023'!AR10+'Syndikate 2023'!AS10</f>
        <v>5070319.74</v>
      </c>
      <c r="W9" s="81">
        <f>'Syndikate 2023'!AR25+'Syndikate 2023'!AS25</f>
        <v>7.6728975240954647</v>
      </c>
      <c r="X9" s="80">
        <f>'Syndikate 2023'!AT10+'Syndikate 2023'!AU10</f>
        <v>84924716</v>
      </c>
      <c r="Y9" s="82">
        <f>'Syndikate 2023'!AT25+'Syndikate 2023'!AU25</f>
        <v>128.51628231455686</v>
      </c>
    </row>
    <row r="10" spans="1:27" x14ac:dyDescent="0.3">
      <c r="J10" s="1"/>
      <c r="K10" s="49"/>
    </row>
    <row r="11" spans="1:27" x14ac:dyDescent="0.3"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</row>
    <row r="13" spans="1:27" x14ac:dyDescent="0.3">
      <c r="A13" s="68" t="s">
        <v>61</v>
      </c>
    </row>
    <row r="14" spans="1:27" x14ac:dyDescent="0.3">
      <c r="A14" s="69" t="s">
        <v>8</v>
      </c>
    </row>
    <row r="15" spans="1:27" x14ac:dyDescent="0.3">
      <c r="A15" s="86">
        <v>150110</v>
      </c>
    </row>
    <row r="16" spans="1:27" x14ac:dyDescent="0.3">
      <c r="A16" s="86">
        <v>150202</v>
      </c>
    </row>
    <row r="17" spans="1:3" x14ac:dyDescent="0.3">
      <c r="A17" s="86">
        <v>160107</v>
      </c>
    </row>
    <row r="18" spans="1:3" x14ac:dyDescent="0.3">
      <c r="A18" s="86">
        <v>160215</v>
      </c>
    </row>
    <row r="19" spans="1:3" x14ac:dyDescent="0.3">
      <c r="A19" s="86">
        <v>160504</v>
      </c>
    </row>
    <row r="20" spans="1:3" x14ac:dyDescent="0.3">
      <c r="A20" s="86">
        <v>170603</v>
      </c>
    </row>
    <row r="21" spans="1:3" x14ac:dyDescent="0.3">
      <c r="A21" s="86">
        <v>170604</v>
      </c>
      <c r="C21" t="s">
        <v>81</v>
      </c>
    </row>
    <row r="22" spans="1:3" x14ac:dyDescent="0.3">
      <c r="A22" s="87">
        <v>170605</v>
      </c>
    </row>
    <row r="23" spans="1:3" x14ac:dyDescent="0.3">
      <c r="A23" s="86">
        <v>180101</v>
      </c>
    </row>
    <row r="24" spans="1:3" x14ac:dyDescent="0.3">
      <c r="A24" s="86">
        <v>200114</v>
      </c>
    </row>
    <row r="25" spans="1:3" x14ac:dyDescent="0.3">
      <c r="A25" s="86">
        <v>200115</v>
      </c>
    </row>
    <row r="26" spans="1:3" x14ac:dyDescent="0.3">
      <c r="A26" s="86">
        <v>200117</v>
      </c>
    </row>
    <row r="27" spans="1:3" x14ac:dyDescent="0.3">
      <c r="A27" s="86">
        <v>200119</v>
      </c>
    </row>
    <row r="28" spans="1:3" x14ac:dyDescent="0.3">
      <c r="A28" s="86">
        <v>200121</v>
      </c>
    </row>
    <row r="29" spans="1:3" x14ac:dyDescent="0.3">
      <c r="A29" s="86">
        <v>200125</v>
      </c>
    </row>
    <row r="30" spans="1:3" x14ac:dyDescent="0.3">
      <c r="A30" s="86">
        <v>200126</v>
      </c>
    </row>
    <row r="31" spans="1:3" x14ac:dyDescent="0.3">
      <c r="A31" s="86">
        <v>200128</v>
      </c>
    </row>
    <row r="32" spans="1:3" x14ac:dyDescent="0.3">
      <c r="A32" s="86">
        <v>200132</v>
      </c>
    </row>
    <row r="33" spans="1:1" x14ac:dyDescent="0.3">
      <c r="A33" s="86">
        <v>200133</v>
      </c>
    </row>
    <row r="34" spans="1:1" x14ac:dyDescent="0.3">
      <c r="A34" s="86">
        <v>200139</v>
      </c>
    </row>
    <row r="35" spans="1:1" x14ac:dyDescent="0.3">
      <c r="A35" s="88" t="s">
        <v>62</v>
      </c>
    </row>
  </sheetData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RECYCLINGQUOTE-SYNDIKAT</vt:lpstr>
      <vt:lpstr>Syndikate 2023</vt:lpstr>
      <vt:lpstr>Zusammenfassungen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Ralf Gratz</dc:creator>
  <cp:lastModifiedBy>Ralf Gratz</cp:lastModifiedBy>
  <dcterms:created xsi:type="dcterms:W3CDTF">2025-03-25T13:23:28Z</dcterms:created>
  <dcterms:modified xsi:type="dcterms:W3CDTF">2025-06-05T09:14:27Z</dcterms:modified>
</cp:coreProperties>
</file>