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7.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8.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9.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drawings/drawing10.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11.xml" ContentType="application/vnd.openxmlformats-officedocument.drawing+xml"/>
  <Override PartName="/xl/ctrlProps/ctrlProp17.xml" ContentType="application/vnd.ms-excel.controlproperties+xml"/>
  <Override PartName="/xl/ctrlProps/ctrlProp18.xml" ContentType="application/vnd.ms-excel.controlproperties+xml"/>
  <Override PartName="/xl/drawings/drawing12.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66925"/>
  <mc:AlternateContent xmlns:mc="http://schemas.openxmlformats.org/markup-compatibility/2006">
    <mc:Choice Requires="x15">
      <x15ac:absPath xmlns:x15ac="http://schemas.microsoft.com/office/spreadsheetml/2010/11/ac" url="C:\Users\ODS286\Desktop\"/>
    </mc:Choice>
  </mc:AlternateContent>
  <xr:revisionPtr revIDLastSave="0" documentId="8_{85A769F6-922D-4012-8170-25D8E742992E}" xr6:coauthVersionLast="47" xr6:coauthVersionMax="47" xr10:uidLastSave="{00000000-0000-0000-0000-000000000000}"/>
  <bookViews>
    <workbookView xWindow="5070" yWindow="5070" windowWidth="28800" windowHeight="15225" tabRatio="897" activeTab="6" xr2:uid="{00000000-000D-0000-FFFF-FFFF00000000}"/>
  </bookViews>
  <sheets>
    <sheet name="COVER" sheetId="64" r:id="rId1"/>
    <sheet name="INDEX" sheetId="65" r:id="rId2"/>
    <sheet name="Basic Instructions" sheetId="66" r:id="rId3"/>
    <sheet name="Methodology" sheetId="74" r:id="rId4"/>
    <sheet name="Validation rules" sheetId="73" r:id="rId5"/>
    <sheet name="GETTING STARTED" sheetId="68" r:id="rId6"/>
    <sheet name="DECL_POR" sheetId="84" r:id="rId7"/>
    <sheet name="POM_PRO" sheetId="79" r:id="rId8"/>
    <sheet name="POM_OTH" sheetId="80" state="hidden" r:id="rId9"/>
    <sheet name="WCA" sheetId="83" r:id="rId10"/>
    <sheet name="BALANCE_GEN" sheetId="82" r:id="rId11"/>
    <sheet name="RCY" sheetId="81" r:id="rId12"/>
    <sheet name="ErrorLog" sheetId="63" r:id="rId13"/>
    <sheet name="Changelog" sheetId="71" state="hidden" r:id="rId14"/>
    <sheet name="Lists" sheetId="6" state="hidden" r:id="rId15"/>
    <sheet name="Lists (specific)" sheetId="75" state="hidden" r:id="rId16"/>
    <sheet name="MacroBehaviour" sheetId="85" state="hidden" r:id="rId17"/>
    <sheet name="Locks" sheetId="22" state="hidden" r:id="rId18"/>
    <sheet name="ContentInHiddenSheets" sheetId="76" state="hidden" r:id="rId19"/>
    <sheet name="Summations" sheetId="59" state="hidden" r:id="rId20"/>
    <sheet name="Mandatory" sheetId="60" state="hidden" r:id="rId21"/>
    <sheet name="Thresholds" sheetId="27" state="hidden" r:id="rId22"/>
    <sheet name="IsFormula" sheetId="28" state="hidden" r:id="rId23"/>
    <sheet name="MustNotBeNegative" sheetId="26" state="hidden" r:id="rId24"/>
    <sheet name="FootnoteContent" sheetId="29" state="hidden" r:id="rId25"/>
    <sheet name="IsNumeric" sheetId="30" state="hidden" r:id="rId26"/>
  </sheets>
  <definedNames>
    <definedName name="_xlnm._FilterDatabase" localSheetId="12" hidden="1">ErrorLog!$B$1:$F$2</definedName>
    <definedName name="_xlnm._FilterDatabase" localSheetId="20" hidden="1">Mandatory!$G$108:$I$180</definedName>
    <definedName name="_xlnm._FilterDatabase" localSheetId="19" hidden="1">Summations!$A$2:$S$69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7" i="80" l="1"/>
  <c r="G8" i="79" l="1"/>
  <c r="G40" i="79"/>
  <c r="G33" i="83" l="1"/>
  <c r="G9" i="82" s="1"/>
  <c r="E6" i="81" l="1"/>
  <c r="E6" i="82"/>
  <c r="E6" i="83"/>
  <c r="E6" i="80"/>
  <c r="E6" i="84"/>
  <c r="E6" i="79"/>
  <c r="C9" i="84"/>
  <c r="C9" i="79"/>
  <c r="C9" i="80"/>
  <c r="C9" i="83"/>
  <c r="C9" i="82"/>
  <c r="C9" i="81"/>
  <c r="G33" i="81" l="1"/>
  <c r="J9" i="84" s="1"/>
  <c r="G11" i="82" l="1"/>
  <c r="J8" i="84" s="1"/>
  <c r="H10" i="84"/>
  <c r="G10" i="84"/>
  <c r="G8" i="82"/>
  <c r="D15" i="75"/>
  <c r="D14" i="75"/>
  <c r="D13" i="75"/>
  <c r="D12" i="75"/>
  <c r="D11" i="75"/>
  <c r="D10" i="75"/>
  <c r="D9" i="75"/>
  <c r="D8" i="75"/>
  <c r="D6" i="75"/>
  <c r="D5" i="75"/>
  <c r="D4" i="75"/>
  <c r="D3" i="75"/>
  <c r="D2" i="75"/>
  <c r="G10" i="82" l="1"/>
  <c r="C30" i="74" l="1"/>
  <c r="C21" i="74"/>
  <c r="C5" i="74"/>
  <c r="C4" i="74"/>
  <c r="F3" i="74"/>
  <c r="F3" i="73"/>
  <c r="C5" i="73"/>
  <c r="C4" i="73"/>
  <c r="C19" i="68" l="1"/>
  <c r="G9" i="68"/>
  <c r="C5" i="68"/>
  <c r="G3" i="68"/>
  <c r="C4" i="68"/>
  <c r="C20" i="68"/>
  <c r="C8" i="84" l="1"/>
  <c r="C8" i="82"/>
  <c r="E5" i="81"/>
  <c r="E5" i="82"/>
  <c r="C8" i="79"/>
  <c r="C8" i="81"/>
  <c r="E5" i="83"/>
  <c r="E5" i="80"/>
  <c r="C8" i="80"/>
  <c r="E5" i="84"/>
  <c r="E5" i="79"/>
  <c r="C8" i="83"/>
  <c r="D28" i="66"/>
  <c r="C51" i="66" l="1"/>
  <c r="C46" i="66"/>
  <c r="D26" i="66"/>
  <c r="D25" i="66"/>
  <c r="D24" i="66"/>
  <c r="D21" i="66"/>
  <c r="D20" i="66"/>
  <c r="C5" i="66"/>
  <c r="C4" i="66"/>
  <c r="F3" i="66"/>
  <c r="C5" i="65"/>
  <c r="C4" i="65"/>
  <c r="E3" i="65"/>
  <c r="C9" i="64"/>
  <c r="C8" i="64"/>
  <c r="C7" i="64"/>
  <c r="C6" i="64"/>
  <c r="C5" i="64"/>
  <c r="C3" i="64"/>
  <c r="D145" i="59" l="1"/>
</calcChain>
</file>

<file path=xl/sharedStrings.xml><?xml version="1.0" encoding="utf-8"?>
<sst xmlns="http://schemas.openxmlformats.org/spreadsheetml/2006/main" count="1375" uniqueCount="641">
  <si>
    <t>E</t>
  </si>
  <si>
    <t>P</t>
  </si>
  <si>
    <t>Country label</t>
  </si>
  <si>
    <t>Country code</t>
  </si>
  <si>
    <t>Label</t>
  </si>
  <si>
    <t>Belgium</t>
  </si>
  <si>
    <t>BE</t>
  </si>
  <si>
    <t>Bulgaria</t>
  </si>
  <si>
    <t>BG</t>
  </si>
  <si>
    <t>Estimated</t>
  </si>
  <si>
    <t>Czechia</t>
  </si>
  <si>
    <t>CZ</t>
  </si>
  <si>
    <t>Provisional</t>
  </si>
  <si>
    <t>Denmark</t>
  </si>
  <si>
    <t>DK</t>
  </si>
  <si>
    <t>Germany</t>
  </si>
  <si>
    <t>DE</t>
  </si>
  <si>
    <t>Estonia</t>
  </si>
  <si>
    <t>EE</t>
  </si>
  <si>
    <t>EP</t>
  </si>
  <si>
    <t>Estimated, provisional</t>
  </si>
  <si>
    <t>Ireland</t>
  </si>
  <si>
    <t>IE</t>
  </si>
  <si>
    <t>Greece</t>
  </si>
  <si>
    <t>EL</t>
  </si>
  <si>
    <t>Spain</t>
  </si>
  <si>
    <t>ES</t>
  </si>
  <si>
    <t>France</t>
  </si>
  <si>
    <t>FR</t>
  </si>
  <si>
    <t>Croatia</t>
  </si>
  <si>
    <t>HR</t>
  </si>
  <si>
    <t>Italy</t>
  </si>
  <si>
    <t>IT</t>
  </si>
  <si>
    <t>Cyprus</t>
  </si>
  <si>
    <t>CY</t>
  </si>
  <si>
    <t>Latvia</t>
  </si>
  <si>
    <t>LV</t>
  </si>
  <si>
    <t>Lithuania</t>
  </si>
  <si>
    <t>LT</t>
  </si>
  <si>
    <t>Luxembourg</t>
  </si>
  <si>
    <t>LU</t>
  </si>
  <si>
    <t>Hungary</t>
  </si>
  <si>
    <t>HU</t>
  </si>
  <si>
    <t>Malta</t>
  </si>
  <si>
    <t>MT</t>
  </si>
  <si>
    <t>Netherlands</t>
  </si>
  <si>
    <t>NL</t>
  </si>
  <si>
    <t>Austria</t>
  </si>
  <si>
    <t>AT</t>
  </si>
  <si>
    <t>Poland</t>
  </si>
  <si>
    <t>PL</t>
  </si>
  <si>
    <t>Portugal</t>
  </si>
  <si>
    <t>PT</t>
  </si>
  <si>
    <t>Romania</t>
  </si>
  <si>
    <t>RO</t>
  </si>
  <si>
    <t>Slovenia</t>
  </si>
  <si>
    <t>SI</t>
  </si>
  <si>
    <t>Slovakia</t>
  </si>
  <si>
    <t>SK</t>
  </si>
  <si>
    <t>Finland</t>
  </si>
  <si>
    <t>FI</t>
  </si>
  <si>
    <t>Sweden</t>
  </si>
  <si>
    <t>SE</t>
  </si>
  <si>
    <t>NO</t>
  </si>
  <si>
    <t>Cell shading:</t>
  </si>
  <si>
    <t>Light grey: The calculation of data is automatic. Can be edited after unlocking the cell with the button "Unlock formulas".</t>
  </si>
  <si>
    <t>Basic instructions</t>
  </si>
  <si>
    <t>Before filling in the questionnaire please read carefully the instructions below. This EXCEL workbook is the questionnaire. Please do not  delete or add rows in the questionnaire (except where instructed in the quality report tab).</t>
  </si>
  <si>
    <t xml:space="preserve">Please select your country (click on the white cell):    </t>
  </si>
  <si>
    <t>Name:</t>
  </si>
  <si>
    <t>Institution:</t>
  </si>
  <si>
    <t>Unit:</t>
  </si>
  <si>
    <t>Telephone:</t>
  </si>
  <si>
    <t>Email adress:</t>
  </si>
  <si>
    <t xml:space="preserve">Eurostat would be grateful if you could send us the completed questionnaire ahead of the deadline. </t>
  </si>
  <si>
    <t>For methodological questions please contact:</t>
  </si>
  <si>
    <t>ESTAT-WASTE-STATISTICS@EC.EUROPA.EU</t>
  </si>
  <si>
    <t>Description</t>
  </si>
  <si>
    <t>Symbol</t>
  </si>
  <si>
    <t>Real zero</t>
  </si>
  <si>
    <t>Not available</t>
  </si>
  <si>
    <t>1. White shaded (uncoloured) boxes: Provision of data is mandatory</t>
  </si>
  <si>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</si>
  <si>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</si>
  <si>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</si>
  <si>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</si>
  <si>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</si>
  <si>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</si>
  <si>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</si>
  <si>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</si>
  <si>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for information</t>
  </si>
  <si>
    <t xml:space="preserve">Basic instructions </t>
  </si>
  <si>
    <t>for reading before filling in the questionnaire</t>
  </si>
  <si>
    <t>Notes:</t>
  </si>
  <si>
    <t>Sheet Name</t>
  </si>
  <si>
    <t>Top Left Cell</t>
  </si>
  <si>
    <t>Bottom Right Cell</t>
  </si>
  <si>
    <t>Row Step</t>
  </si>
  <si>
    <t>Column Step</t>
  </si>
  <si>
    <t>Lock Type</t>
  </si>
  <si>
    <t>Focus Back To</t>
  </si>
  <si>
    <t>Content is Mandatory</t>
  </si>
  <si>
    <t>Formulas</t>
  </si>
  <si>
    <t>G8</t>
  </si>
  <si>
    <t>YES</t>
  </si>
  <si>
    <t>G16</t>
  </si>
  <si>
    <t>Severity</t>
  </si>
  <si>
    <t>SheetName</t>
  </si>
  <si>
    <t>TopLeftCell</t>
  </si>
  <si>
    <t>BottomRightCell</t>
  </si>
  <si>
    <t>RowStep</t>
  </si>
  <si>
    <t>ColumnStep</t>
  </si>
  <si>
    <t>Error</t>
  </si>
  <si>
    <t>G11</t>
  </si>
  <si>
    <t>Name of the sheet to be validated (e.g. Table 1)</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</si>
  <si>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</si>
  <si>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</si>
  <si>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</si>
  <si>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</si>
  <si>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</si>
  <si>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</si>
  <si>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</si>
  <si>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</si>
  <si>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</si>
  <si>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</si>
  <si>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</si>
  <si>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</si>
  <si>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</si>
  <si>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</si>
  <si>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</si>
  <si>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</si>
  <si>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</si>
  <si>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</si>
  <si>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</si>
  <si>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</si>
  <si>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</si>
  <si>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</si>
  <si>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</si>
  <si>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</si>
  <si>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</si>
  <si>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Lower value</t>
  </si>
  <si>
    <t>Upper value</t>
  </si>
  <si>
    <t>Error Is Valid If Footnote Exists</t>
  </si>
  <si>
    <t>Info</t>
  </si>
  <si>
    <t>DistanceFromReferenceToText</t>
  </si>
  <si>
    <t>I8</t>
  </si>
  <si>
    <t>EQ</t>
  </si>
  <si>
    <t>RCY</t>
  </si>
  <si>
    <t>AG21</t>
  </si>
  <si>
    <t>Y21</t>
  </si>
  <si>
    <t>AS16</t>
  </si>
  <si>
    <t>AC16</t>
  </si>
  <si>
    <t>Link to Error</t>
  </si>
  <si>
    <t>Validation Rule</t>
  </si>
  <si>
    <t>Cell</t>
  </si>
  <si>
    <t>Sheet</t>
  </si>
  <si>
    <t>Former Color</t>
  </si>
  <si>
    <t>J8</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</si>
  <si>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</si>
  <si>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</si>
  <si>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</si>
  <si>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</si>
  <si>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</si>
  <si>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</si>
  <si>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</si>
  <si>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</si>
  <si>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</si>
  <si>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</si>
  <si>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</si>
  <si>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</si>
  <si>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</si>
  <si>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</si>
  <si>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</si>
  <si>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</si>
  <si>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</si>
  <si>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</si>
  <si>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</si>
  <si>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</si>
  <si>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</si>
  <si>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</si>
  <si>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</si>
  <si>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</si>
  <si>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Methodology</t>
  </si>
  <si>
    <t>Explanatory notes and methodology</t>
  </si>
  <si>
    <t>II. Reporting data (To be filled in by the country)</t>
  </si>
  <si>
    <t>GETTING STARTED</t>
  </si>
  <si>
    <t>for filling in</t>
  </si>
  <si>
    <t>BASIC INSTRUCTIONS</t>
  </si>
  <si>
    <t>Table of contents</t>
  </si>
  <si>
    <t>1. Data transmission</t>
  </si>
  <si>
    <t>2. Reporting conventions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</si>
  <si>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</si>
  <si>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</si>
  <si>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</si>
  <si>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</si>
  <si>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</si>
  <si>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   web page:</t>
  </si>
  <si>
    <t xml:space="preserve">   e-mail address:</t>
  </si>
  <si>
    <t xml:space="preserve">   telephone:</t>
  </si>
  <si>
    <t>2.  Reporting conventions:</t>
  </si>
  <si>
    <t xml:space="preserve"> (empty cell)</t>
  </si>
  <si>
    <t xml:space="preserve"> GETTING STARTED</t>
  </si>
  <si>
    <t xml:space="preserve">Reference year:    </t>
  </si>
  <si>
    <t>Change</t>
  </si>
  <si>
    <t>Version</t>
  </si>
  <si>
    <t>Date</t>
  </si>
  <si>
    <t>E9</t>
  </si>
  <si>
    <t>E10</t>
  </si>
  <si>
    <t>D22</t>
  </si>
  <si>
    <t>VALIDATION RULES</t>
  </si>
  <si>
    <t>1. Mandatory data</t>
  </si>
  <si>
    <t>2. Arithmetic rules</t>
  </si>
  <si>
    <t>1. Mandatory Data:</t>
  </si>
  <si>
    <t>METHODOLOGY AND LEGAL ACTS</t>
  </si>
  <si>
    <t>1. Background</t>
  </si>
  <si>
    <t>2. Legal acts</t>
  </si>
  <si>
    <t>3. Data reporting - questionnaire</t>
  </si>
  <si>
    <t>The guidelines are available here:</t>
  </si>
  <si>
    <t>2.  Legal acts</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</si>
  <si>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</si>
  <si>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</si>
  <si>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r>
      <t xml:space="preserve">Valid flags </t>
    </r>
    <r>
      <rPr>
        <b/>
        <sz val="10"/>
        <color theme="0"/>
        <rFont val="Calibri"/>
        <family val="2"/>
        <scheme val="minor"/>
      </rPr>
      <t>(obs_status)</t>
    </r>
  </si>
  <si>
    <r>
      <t xml:space="preserve">Valid flags </t>
    </r>
    <r>
      <rPr>
        <b/>
        <sz val="10"/>
        <color theme="0"/>
        <rFont val="Calibri"/>
        <family val="2"/>
        <scheme val="minor"/>
      </rPr>
      <t>(obs_conf)</t>
    </r>
  </si>
  <si>
    <t>Changed by</t>
  </si>
  <si>
    <t>REMARKS</t>
  </si>
  <si>
    <t>Validation rules</t>
  </si>
  <si>
    <t>Non compliance Is Valid If Footnote Exists</t>
  </si>
  <si>
    <r>
      <t xml:space="preserve">A summary methodology is presented in this questionnaire, in the sheet named </t>
    </r>
    <r>
      <rPr>
        <b/>
        <sz val="11"/>
        <rFont val="Arial"/>
        <family val="2"/>
      </rPr>
      <t>Methodology</t>
    </r>
    <r>
      <rPr>
        <sz val="11"/>
        <rFont val="Arial"/>
        <family val="2"/>
      </rPr>
      <t>. It is essential to read this sheet before filling in the questionnaire as it contains, beside the summary methodology, important information on priorities for filling in the tables, data sources and hints for establishing a methodology at national level.</t>
    </r>
  </si>
  <si>
    <r>
      <rPr>
        <b/>
        <sz val="11"/>
        <rFont val="Arial"/>
        <family val="2"/>
      </rPr>
      <t>First,</t>
    </r>
    <r>
      <rPr>
        <sz val="11"/>
        <rFont val="Arial"/>
        <family val="2"/>
      </rPr>
      <t xml:space="preserve"> all the information requested in the sheet "GETTING STARTED" must be filled in before any other sheet.</t>
    </r>
  </si>
  <si>
    <t>Annual reporting of plastic own resources statistical data</t>
  </si>
  <si>
    <t>WASTE_PORSDAT_A</t>
  </si>
  <si>
    <t>Choice methodology frontpage</t>
  </si>
  <si>
    <t>Choice methodology associated formula</t>
  </si>
  <si>
    <t>PoM approach based on PROs data, including WCA and balancing method</t>
  </si>
  <si>
    <t>PoM approach based on data from PROs and other than PROs data, including WCA and balancing method</t>
  </si>
  <si>
    <t>Only WCA methodology</t>
  </si>
  <si>
    <t>Explanation (if applicable)</t>
  </si>
  <si>
    <t>KG</t>
  </si>
  <si>
    <t>Methodology code</t>
  </si>
  <si>
    <t>Wasteland</t>
  </si>
  <si>
    <t>WL</t>
  </si>
  <si>
    <t>Placed on the market based on producer responsibility organisations’ data prior to any adjustment</t>
  </si>
  <si>
    <t>Online trade</t>
  </si>
  <si>
    <t>Producers below the threshold (de minimis)</t>
  </si>
  <si>
    <t>Self-compliers</t>
  </si>
  <si>
    <t>Free-riders</t>
  </si>
  <si>
    <t>Name of adjustment and description</t>
  </si>
  <si>
    <t>Light orange: Explanation (only to be filled-in when relevant)</t>
  </si>
  <si>
    <t>Placed-on-the-market based on data other than producer responsibility organisations’ - prior to any adjustment</t>
  </si>
  <si>
    <t>Production statistics</t>
  </si>
  <si>
    <t>Foreign trade statistics</t>
  </si>
  <si>
    <t>Specific surveys</t>
  </si>
  <si>
    <t>Electronic registry and administrative data communication</t>
  </si>
  <si>
    <t>PROD_STAT</t>
  </si>
  <si>
    <t>FOR_TRADE_STAT</t>
  </si>
  <si>
    <t>SPEC_SUR</t>
  </si>
  <si>
    <t>ER_ADMDATA</t>
  </si>
  <si>
    <t>Private imports (+)</t>
  </si>
  <si>
    <t>Private exports (-)</t>
  </si>
  <si>
    <t>After-placed-on-the-market exports (-)</t>
  </si>
  <si>
    <t>PoM approach based on data other than PROs data (in additive mode), including WCA and balancing method</t>
  </si>
  <si>
    <t>PoM approach based on data other than PROs data (in balanced mode), including WCA and balancing method</t>
  </si>
  <si>
    <t>PoM approach based on data other than PROs data (in additive mode), excluding WCA</t>
  </si>
  <si>
    <t>PoM approach based on data other than PROs data (in balanced mode), excluding WCA</t>
  </si>
  <si>
    <t>use the list of adjustments</t>
  </si>
  <si>
    <t>MKT_MIN</t>
  </si>
  <si>
    <t>MKT_S_C</t>
  </si>
  <si>
    <t>MKT_F_R</t>
  </si>
  <si>
    <t>MKT_EXP</t>
  </si>
  <si>
    <t>MKT_ETRADE</t>
  </si>
  <si>
    <t>MKT_XPRO</t>
  </si>
  <si>
    <t>MKT_PRO</t>
  </si>
  <si>
    <t>White: Data provision is mandatory</t>
  </si>
  <si>
    <t>CODE METH POM</t>
  </si>
  <si>
    <t>MethDescrPOM</t>
  </si>
  <si>
    <t>List POM TABLE</t>
  </si>
  <si>
    <t>A1</t>
  </si>
  <si>
    <t>A2</t>
  </si>
  <si>
    <t>OAP_11</t>
  </si>
  <si>
    <t>OAP_12</t>
  </si>
  <si>
    <t>OAP_13</t>
  </si>
  <si>
    <t>OAP_14</t>
  </si>
  <si>
    <t>OAP_15</t>
  </si>
  <si>
    <t>OAP_16</t>
  </si>
  <si>
    <t>OAP_17</t>
  </si>
  <si>
    <t>OAP_18</t>
  </si>
  <si>
    <t>OAP_19</t>
  </si>
  <si>
    <t>OAP_1</t>
  </si>
  <si>
    <t>OAP_2</t>
  </si>
  <si>
    <t>OAP_3</t>
  </si>
  <si>
    <t>OAP_4</t>
  </si>
  <si>
    <t>OAP_5</t>
  </si>
  <si>
    <t>OAP_6</t>
  </si>
  <si>
    <t>OAP_7</t>
  </si>
  <si>
    <t>OAP_8</t>
  </si>
  <si>
    <t>OAP_9</t>
  </si>
  <si>
    <t>OAP_10</t>
  </si>
  <si>
    <t>OAP_20</t>
  </si>
  <si>
    <t>CODE METH POMSUBOPTIMAL OA</t>
  </si>
  <si>
    <t>N</t>
  </si>
  <si>
    <t>used default N in use Y</t>
  </si>
  <si>
    <t xml:space="preserve">Plastic packaging waste generated measurement according to this placed on the market methodology (Annex I Table 3 Section A): </t>
  </si>
  <si>
    <t xml:space="preserve">Plastic packaging waste generated measurement according to waste composition analysis (Annex I Table 3 Section B): </t>
  </si>
  <si>
    <t>Separately collected</t>
  </si>
  <si>
    <t>Municipal waste</t>
  </si>
  <si>
    <t>Industrial and commercial waste</t>
  </si>
  <si>
    <t>OAW_1</t>
  </si>
  <si>
    <t>OAW_2</t>
  </si>
  <si>
    <t>OAW_3</t>
  </si>
  <si>
    <t>OAW_4</t>
  </si>
  <si>
    <t>OAW_5</t>
  </si>
  <si>
    <t>OAW_6</t>
  </si>
  <si>
    <t>OAW_7</t>
  </si>
  <si>
    <t>OAW_8</t>
  </si>
  <si>
    <t>OAW_9</t>
  </si>
  <si>
    <t>OAW_10</t>
  </si>
  <si>
    <t>OAW_11</t>
  </si>
  <si>
    <t>OAW_12</t>
  </si>
  <si>
    <t>OAW_13</t>
  </si>
  <si>
    <t>OAW_14</t>
  </si>
  <si>
    <t>OAW_15</t>
  </si>
  <si>
    <t>OAW_16</t>
  </si>
  <si>
    <t>OAW_17</t>
  </si>
  <si>
    <t>OAW_18</t>
  </si>
  <si>
    <t>OAW_19</t>
  </si>
  <si>
    <t>OAW_20</t>
  </si>
  <si>
    <t>WCA</t>
  </si>
  <si>
    <t>( * ) Please remember that the formula is summing positive values and subtracting negative values. Please remember to place the minus symbol "-" in front of the values you intend to subtract. We recommend to indicate in the label of the name of adjustment and description that you have introduced a negative amount by inserting at the end of the label the symbol (-)</t>
  </si>
  <si>
    <t>A.    Total plastic packaging waste generated</t>
  </si>
  <si>
    <t>B.    Total plastic packaging waste recycled</t>
  </si>
  <si>
    <t>C.    Total plastic packaging waste not recycled (A-B)</t>
  </si>
  <si>
    <t>Amount of the difference (kg) **</t>
  </si>
  <si>
    <t>( * ) Please remember that this formula is a subtraction. Recycling must be reported as positive integer.</t>
  </si>
  <si>
    <t>CALC</t>
  </si>
  <si>
    <t>Plastic packaging waste recycled in the Member State</t>
  </si>
  <si>
    <t>Plastic packaging waste recycled in another Member State</t>
  </si>
  <si>
    <t>Plastic packaging waste recycled outside of the EU</t>
  </si>
  <si>
    <t>OAR_1</t>
  </si>
  <si>
    <t>OAR_2</t>
  </si>
  <si>
    <t>OAR_3</t>
  </si>
  <si>
    <t>OAR_4</t>
  </si>
  <si>
    <t>OAR_5</t>
  </si>
  <si>
    <t>OAR_6</t>
  </si>
  <si>
    <t>OAR_7</t>
  </si>
  <si>
    <t>OAR_8</t>
  </si>
  <si>
    <t>OAR_9</t>
  </si>
  <si>
    <t>OAR_10</t>
  </si>
  <si>
    <t>OAR_11</t>
  </si>
  <si>
    <t>OAR_12</t>
  </si>
  <si>
    <t>OAR_13</t>
  </si>
  <si>
    <t>OAR_14</t>
  </si>
  <si>
    <t>OAR_15</t>
  </si>
  <si>
    <t>OAR_16</t>
  </si>
  <si>
    <t>OAR_17</t>
  </si>
  <si>
    <t>OAR_18</t>
  </si>
  <si>
    <t>OAR_19</t>
  </si>
  <si>
    <t>OAR_20</t>
  </si>
  <si>
    <t>(***) Includes reusable packaging placed on the market for the first time and from preceding periods that became waste in this period</t>
  </si>
  <si>
    <t>Reusable packaging placed on the market for the first time ** (-)</t>
  </si>
  <si>
    <t>GEN_WREU</t>
  </si>
  <si>
    <t xml:space="preserve">(**) To be deducted if reusable packaging is included in the total amount of packaging placed on the market or in any correction in this list.  </t>
  </si>
  <si>
    <t>Reusable packaging that became waste ***</t>
  </si>
  <si>
    <t>Balanced amount as reported in table 1 * : Total plastic packaging waste generated</t>
  </si>
  <si>
    <t>( ** ) Please remember that the amount declared here must match the amont declared in sheet DECL_POR cell G9 that correspond to the declaration in Table 1 of the total plastic packaging waste recycled</t>
  </si>
  <si>
    <t>( * ) Please remember that the amount declared here must match the amount declared in sheet DECL_POR cell G8 that correspond to the declaration in Table 1 of the total plastic packaging waste generated. By default, the formula shows the amount declared in sheet DECL_POR cell G8</t>
  </si>
  <si>
    <t>POR_GEN</t>
  </si>
  <si>
    <t>POR_RCY</t>
  </si>
  <si>
    <t>Reusable packaging that became waste</t>
  </si>
  <si>
    <t>Reusable packaging placed on the market for the first time (-)</t>
  </si>
  <si>
    <t>POM_PRO</t>
  </si>
  <si>
    <t>POM_OTH</t>
  </si>
  <si>
    <t>source_table</t>
  </si>
  <si>
    <t>BALANCE_GEN</t>
  </si>
  <si>
    <t>POR_FMKT_RE</t>
  </si>
  <si>
    <t>POR_MKT</t>
  </si>
  <si>
    <t>POR_RCY_NAT</t>
  </si>
  <si>
    <t>POR_RCY_EU_FOR</t>
  </si>
  <si>
    <t>POR_RCY_NEU</t>
  </si>
  <si>
    <t>Difference of the placed-on-the-market data and the waste analysis approach estimate</t>
  </si>
  <si>
    <t>DECL_POR</t>
  </si>
  <si>
    <t>(**) Data reported on this statement minus data reported under Directive 94/62/EC. Here a negative number means that quantities declared under Directive 94/62/EC are higher than the quantities declared in this statement.</t>
  </si>
  <si>
    <t>uses existing cell-assigned OAP code</t>
  </si>
  <si>
    <t>COMMENT_OBS</t>
  </si>
  <si>
    <r>
      <rPr>
        <b/>
        <sz val="10"/>
        <color rgb="FFFF0000"/>
        <rFont val="Times New Roman"/>
        <family val="1"/>
      </rPr>
      <t xml:space="preserve">COLUMN TO HIDE in REFYEAR 2021    
</t>
    </r>
    <r>
      <rPr>
        <b/>
        <sz val="10"/>
        <color rgb="FF41AFAA"/>
        <rFont val="Times New Roman"/>
        <family val="1"/>
      </rPr>
      <t>CHNG_METHOD</t>
    </r>
  </si>
  <si>
    <t>CUST_BREAKDOWN_LB</t>
  </si>
  <si>
    <t>H10</t>
  </si>
  <si>
    <t>G9</t>
  </si>
  <si>
    <t>G12</t>
  </si>
  <si>
    <t>H33</t>
  </si>
  <si>
    <t>G10</t>
  </si>
  <si>
    <t>D30</t>
  </si>
  <si>
    <t>to check</t>
  </si>
  <si>
    <t>to do, not remembering exactly how it works</t>
  </si>
  <si>
    <t>geo</t>
  </si>
  <si>
    <t>time</t>
  </si>
  <si>
    <t>unit</t>
  </si>
  <si>
    <t xml:space="preserve">not to upload in MDT </t>
  </si>
  <si>
    <t>SPECIFIC TO THIS QUESTIONNAIRE</t>
  </si>
  <si>
    <t>Parameter</t>
  </si>
  <si>
    <t>Value</t>
  </si>
  <si>
    <t>(Valid values)</t>
  </si>
  <si>
    <t>DevelopementMode</t>
  </si>
  <si>
    <t>TRUE (during development)
FALSE (For real reporting and testing)</t>
  </si>
  <si>
    <t>COMMON TO ALL (OR MOST)  QUESTIONNAIRES</t>
  </si>
  <si>
    <t>I17</t>
  </si>
  <si>
    <t>I14</t>
  </si>
  <si>
    <t>G17</t>
  </si>
  <si>
    <t>I37</t>
  </si>
  <si>
    <t>I10</t>
  </si>
  <si>
    <t>G13</t>
  </si>
  <si>
    <t>I33</t>
  </si>
  <si>
    <t>I40</t>
  </si>
  <si>
    <t>H37</t>
  </si>
  <si>
    <t>I36</t>
  </si>
  <si>
    <t>I32</t>
  </si>
  <si>
    <t>List of other adjustments made (if applicable): Please list in order of importance (start with the biggest amount)</t>
  </si>
  <si>
    <t>ANNEX I: Statements relating to the own resource based on non-recycled plastic packaging waste
ANNEX II: Explanations of differences
as established by Commission Implementing Regulation (EU) 2023/595</t>
  </si>
  <si>
    <r>
      <t xml:space="preserve">Annex I - Table 1
</t>
    </r>
    <r>
      <rPr>
        <b/>
        <sz val="12"/>
        <rFont val="Times New Roman"/>
        <family val="1"/>
      </rPr>
      <t xml:space="preserve"> Amount of non-recycled plastic packaging waste (kilograms)</t>
    </r>
  </si>
  <si>
    <r>
      <t xml:space="preserve">Annex II - Table 1 
</t>
    </r>
    <r>
      <rPr>
        <b/>
        <sz val="12"/>
        <rFont val="Times New Roman"/>
        <family val="1"/>
      </rPr>
      <t>Explanation of differences with data reported under Directive 94/62/EC (report only where applicable)</t>
    </r>
  </si>
  <si>
    <t>kg</t>
  </si>
  <si>
    <r>
      <t xml:space="preserve">Annex I - Table 3 
</t>
    </r>
    <r>
      <rPr>
        <b/>
        <sz val="12"/>
        <rFont val="Times New Roman"/>
        <family val="1"/>
      </rPr>
      <t xml:space="preserve"> Comprehensiveness of the estimates; control and verification measures</t>
    </r>
  </si>
  <si>
    <r>
      <t xml:space="preserve">ANNEX I: Statements relating to the own resource based on non-recycled plastic packaging waste
as established by Commission Implementing Regulation (EU) 2023/595
</t>
    </r>
    <r>
      <rPr>
        <b/>
        <sz val="14"/>
        <color theme="1"/>
        <rFont val="Times New Roman"/>
        <family val="1"/>
      </rPr>
      <t>Section C: Balancing decision</t>
    </r>
  </si>
  <si>
    <r>
      <t xml:space="preserve">ANNEX I: Statements relating to the own resource based on non-recycled plastic packaging waste
as established by Commission Implementing Regulation (EU) 2023/595
</t>
    </r>
    <r>
      <rPr>
        <b/>
        <sz val="14"/>
        <color theme="1"/>
        <rFont val="Times New Roman"/>
        <family val="1"/>
      </rPr>
      <t>Section D: Plastic packaging waste recycled</t>
    </r>
  </si>
  <si>
    <t>POR_GEN_NRCY</t>
  </si>
  <si>
    <t>MKT_ETRD</t>
  </si>
  <si>
    <t>EXP_PRV</t>
  </si>
  <si>
    <t>IMP_PRV</t>
  </si>
  <si>
    <t>GEN_REU</t>
  </si>
  <si>
    <t>MKT_PRO_OTH</t>
  </si>
  <si>
    <t>PRD_STAT</t>
  </si>
  <si>
    <t>FOR_TRD_STAT</t>
  </si>
  <si>
    <t>SPEC_SURV</t>
  </si>
  <si>
    <t>ER_ADC</t>
  </si>
  <si>
    <t>WCA_COL_SEP</t>
  </si>
  <si>
    <t>WCA_WST_MUN</t>
  </si>
  <si>
    <t>WCA_INDCOM</t>
  </si>
  <si>
    <t>STANDARD FOR ALL QUESTIONNAIRES</t>
  </si>
  <si>
    <t>G8,G9,G10,G11,G12,G13,G14,G15,G16,G17,G20,G21,G22,G23,G24,G25,G26,G27,G28,G29,G30,G31,G32,G33,G34,G35,G36,G37,G38,G39</t>
  </si>
  <si>
    <t>G40</t>
  </si>
  <si>
    <t>Total is different from the arithmetic sum of the components. Please check the values you have inserted</t>
  </si>
  <si>
    <t xml:space="preserve">Declaration in sheet RCY cell G33 for total recycled plastic packaging waste is different; check both the figures </t>
  </si>
  <si>
    <t>Declaration in sheet BALANCE_GEN cell G11 for total generation of plastic packaging waste is different; check both the figures</t>
  </si>
  <si>
    <t>J9</t>
  </si>
  <si>
    <t>G9, G10</t>
  </si>
  <si>
    <t>G8,G9,G10,G11,G12,G13,G14,G17,G18,G19,G20,G21,G22,G23,G24,G25,G26,G27,G28,G29,G30,G31,G32,G33,G34,G35,G36</t>
  </si>
  <si>
    <t>G37</t>
  </si>
  <si>
    <t>G8,G9,G10,G13,G14,G15,G16,G17,G18,G19,G20,G21,G22,G23,G24,G25,G26,G27,G28,G29,G30,G31,G32</t>
  </si>
  <si>
    <t>G33</t>
  </si>
  <si>
    <t>Dark grey: non-modifiable data from sheets POM_PRO or POM_OTH and/or WCA and automatic formula calculating the difference. The values appear only for information.</t>
  </si>
  <si>
    <t>STANDARD FOR ALL QUESTIONNAIRES -but peculiar cell position (choice of options)</t>
  </si>
  <si>
    <t>H8</t>
  </si>
  <si>
    <t>G14</t>
  </si>
  <si>
    <t>G15</t>
  </si>
  <si>
    <t>K8</t>
  </si>
  <si>
    <t>The justification of the difference with the PACK data is missing, please insert an explanation and when the data will be aligned.</t>
  </si>
  <si>
    <t>Total plastic packaging waste recycled (*) (**)</t>
  </si>
  <si>
    <t>G20</t>
  </si>
  <si>
    <t>4. Dark grey shaded boxes: data from other sheets appearing only for information and not modifiable; these data must be modified in the corresponding input sheet</t>
  </si>
  <si>
    <t>5. Light orange shaded boxes: provision of textual information required to explain the methodology for the calculation or the reason for a difference or a change compared to the previous year</t>
  </si>
  <si>
    <t>3. Methodology and questions:</t>
  </si>
  <si>
    <t>Country and data collection definition. Declaration of methodology applied. Administrative data.</t>
  </si>
  <si>
    <t>Annex I - Table 1 Amount of non-recycled plastic packaging waste (kilograms) and Annex II - Table 1 Explanation of differences with data reported under Directive 94/62/EC (report only where applicable)</t>
  </si>
  <si>
    <t>Annex I - Table 3 (and, when applicable, Annex II table 2) of Section D: Plastic packaging waste recycled</t>
  </si>
  <si>
    <t>Annex I - Table 3 of Section C: Balancing decision</t>
  </si>
  <si>
    <t>Annex I - Table 3 (and, when applicable, Annex II table 2) of Section B: Plastic packaging waste generated – waste analysis approach</t>
  </si>
  <si>
    <t>Annex I - Table 3 (and, when applicable, Annex II table 2) of Section A: Plastic packaging waste generated - placed on the market Subsection A2: Plastic packaging waste generated – placed-on-the-market approach based on data other than producer responsibi</t>
  </si>
  <si>
    <t>Annex I - Table 3 (and, when applicable, Annex II table 2) of Section A: Plastic packaging waste generated - placed on the market Subsection A1: Plastic packaging waste generated – placed-on-the-market approach based on producer responsibility organisatio</t>
  </si>
  <si>
    <t>3. Methodology and questions</t>
  </si>
  <si>
    <t>3. Grey shaded boxes: calculation is automatic; to manually input data in these cells, use command "Unlock formulas"</t>
  </si>
  <si>
    <t>4. Recommendations</t>
  </si>
  <si>
    <t>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t>
  </si>
  <si>
    <t>Commission Implementing Regulation (EU) 2023/595 establishes the form for the statement relating to the own resource based on non-recycled plastic packaging waste pursuant to Council Regulation (EU, Euratom) 2021/770.</t>
  </si>
  <si>
    <t>Directive (EU) 2018/852 of the European Parliament and of the Council of 30 May 2018 amending Directive 94/62/EC on packaging and packaging waste.</t>
  </si>
  <si>
    <t>The Commission Implementing Regulation (EU) 2023/595 requires Member States to submit to the Commission the statement relating to the own resource based on non-recycled plastic packaging waste according to these formats: 
- the statistical data in the annual statement shall follow the structure set out in table 1 of Annex I (article 4 point 1); these data have to be reported in questionnaire PORSDAT (the questionnaire dedicated to the statistical data);
- the calculation of the amount of the own resource based on non-recycled plastic packaging waste in the annual statement shall be included in table 2 of Annex I (article 4 point 2); these data have to be reported in questionnaire PORFDAT (the questionnaire dedicated to the financial data).
The statement for the first reporting year shall contain the data for 2021 (article 4 point 4)</t>
  </si>
  <si>
    <t>Then, these completeness checks apply:</t>
  </si>
  <si>
    <r>
      <t xml:space="preserve">An </t>
    </r>
    <r>
      <rPr>
        <b/>
        <sz val="11"/>
        <rFont val="Arial"/>
        <family val="2"/>
      </rPr>
      <t>Error</t>
    </r>
    <r>
      <rPr>
        <sz val="11"/>
        <rFont val="Arial"/>
        <family val="2"/>
      </rPr>
      <t xml:space="preserve"> severity message will appear in case of a non numerical value or an empty cell</t>
    </r>
  </si>
  <si>
    <t>All visible sheet</t>
  </si>
  <si>
    <t>All disaggregated white mandatory cells and the light grey formula cells need to have a numeric value and must be filled in</t>
  </si>
  <si>
    <r>
      <t xml:space="preserve">Any adjustments cells </t>
    </r>
    <r>
      <rPr>
        <b/>
        <sz val="11"/>
        <color theme="4" tint="-0.249977111117893"/>
        <rFont val="Arial"/>
        <family val="2"/>
      </rPr>
      <t>(blue font)</t>
    </r>
  </si>
  <si>
    <t>J20</t>
  </si>
  <si>
    <t>G39</t>
  </si>
  <si>
    <t>Please, insert an explanation of the applied methodology</t>
  </si>
  <si>
    <t>J17</t>
  </si>
  <si>
    <t>J13</t>
  </si>
  <si>
    <t>G36</t>
  </si>
  <si>
    <t>G32</t>
  </si>
  <si>
    <t>If an adjustment cell has a value different from 0 or is not empty: an explanatory footnote for the adjustment methodology is required</t>
  </si>
  <si>
    <r>
      <t xml:space="preserve">An </t>
    </r>
    <r>
      <rPr>
        <b/>
        <sz val="11"/>
        <rFont val="Arial"/>
        <family val="2"/>
      </rPr>
      <t xml:space="preserve">Error </t>
    </r>
    <r>
      <rPr>
        <sz val="11"/>
        <rFont val="Arial"/>
        <family val="2"/>
      </rPr>
      <t>severity message will appear in case of a non numerical value or an empty cell</t>
    </r>
  </si>
  <si>
    <t>Completeness checks - Table 1 - DECL_POR - numeric values</t>
  </si>
  <si>
    <t>All disaggregated data and TOTAL need to have a numeric value</t>
  </si>
  <si>
    <t>Completeness checks - Table 1 - DECL_POR - explanations</t>
  </si>
  <si>
    <t>If the difference (column Amount of the difference (kg) **) is different from 0, explanatory footnote must be filled in</t>
  </si>
  <si>
    <t>Completeness checks - Table 3 Section A1 - POM_PRO - mandatory numeric values</t>
  </si>
  <si>
    <t>If this methodology is chosen: the indicators "Placed on the market based on producer responsibility organisations’ data prior to any adjustment" and "Total plastic packaging waste generated – placed-on-the-market approach *" must have a numeric value higher than 0</t>
  </si>
  <si>
    <t>Completeness checks - Table 3 Section A2 - POM_OTH - mandatory numeric values</t>
  </si>
  <si>
    <t>If this methodology is chosen: the indicators "Placed-on-the-market based on data other than producer responsibility organisations’ - prior to any adjustment" and "Total plastic packaging waste generated – placed-on-the-market approach *" must have a numeric value higher than 0</t>
  </si>
  <si>
    <t>Completeness checks - Table 3 Section B - WCA - mandatory numeric value</t>
  </si>
  <si>
    <t>If this methodology is chosen: the indicator "Total plastic packaging waste generated – waste analysis approach *" must have a numeric value higher than 0</t>
  </si>
  <si>
    <t>Completeness checks - Table 3 Section C - BALANCE_GEN - mandatory numeric value and explanation</t>
  </si>
  <si>
    <t xml:space="preserve">for indicator "Balanced amount (as reported in table 1) * : Total plastic packaging waste generated" the numerical value cell must have a value higher than 0 and the methodology explanation must be filled in (informative and complete) </t>
  </si>
  <si>
    <t>Completeness checks - Table 3 Section D - RCY - mandatory numeric value</t>
  </si>
  <si>
    <t>The indicator "Total plastic packaging waste recycled (*) (**)" must have a numeric value higher than 0</t>
  </si>
  <si>
    <t>Integrity checks -- Table 1 - DECL_POR -  aggregates of "A.    Total plastic packaging waste generated" and "B.    Total plastic packaging waste recycled"</t>
  </si>
  <si>
    <t xml:space="preserve">the two TOTALs must match the arithmetical operation of the disaggregated values: 
A.    Total plastic packaging waste generated
B.    Total plastic packaging waste recycled </t>
  </si>
  <si>
    <t>Integrity checks -- Table 1 - DECL_POR - indicator "A.    Total plastic packaging waste generated" and Table 3 Section C - BALANCE_GEN -  indicator "Balanced amount (as reported in table 1) * : Total plastic packaging waste generated"</t>
  </si>
  <si>
    <t>Integrity checks -- Table 1 - DECL_POR -  indicator "B.    Total plastic packaging waste recycled" and Table 3 Section D - RCY -  indicator "Total plastic packaging waste recycled (*) (**)"</t>
  </si>
  <si>
    <t>Validation checks (Eurostat) - Table 1 - DECL_POR - mandatory numeric values, Table 2 - FIN_POR - numeric values</t>
  </si>
  <si>
    <t>3. Additional controls (not performed in the questionnaire)</t>
  </si>
  <si>
    <t>Eurostat will not accept questionnaires having calculation discrepancies between the statistical and the financial statement</t>
  </si>
  <si>
    <t xml:space="preserve">In sheet "GETTING STARTED" it is mandatory to choose the types of methodologies applied. As a default, placed-on-the-market approach based on producer responsibility organisations’ data (sheet POM_PRO for Annex I table 3 section A1) and waste analysis approach (sheet WCA for Annex I table 3 section B) will appear selected and the corresponding sheet will appear. Country must express their choices by selecting the applicable radio button choice and check box choice; at least one methodology must be chosen between the POM and WCA methodologies. Please, be aware that only the selected files according to your choices in sheet getting started will be transmitted to Eurostat; when you save the file, a function will automatically delete the data in the hidden sheet, so that these information will not be transmitted to the production database. </t>
  </si>
  <si>
    <t>Annex: How to fill in the data sheets of the questionnaire</t>
  </si>
  <si>
    <t>Placed on the market based on producer responsibility organisations' data prior to any adjustment</t>
  </si>
  <si>
    <t>Placed-on-the-market based on data other than producer responsibility organisations' - prior to any adjustment</t>
  </si>
  <si>
    <t>ANNEX I: Statements relating to the own resource based on non-recycled plastic packaging waste
as established by Commission Implementing Regulation (EU) 2023/595
Section A: Plastic packaging waste generated - placed on the market
Subsection A1: Plastic packaging waste generated - placed-on-the-market approach based on producer responsibility organisations’  data</t>
  </si>
  <si>
    <t>Total plastic packaging waste generated - placed-on-the-market approach *</t>
  </si>
  <si>
    <t>ANNEX I: Statements relating to the own resource based on non-recycled plastic packaging waste
as established by Commission Implementing Regulation (EU) 2023/595
Section A: Plastic packaging waste generated - placed on the market
Subsection A2: Plastic packaging waste generated - placed-on-the-market approach based on data other than producer responsibility organisations’</t>
  </si>
  <si>
    <t>Total plastic packaging waste generated - waste analysis approach *</t>
  </si>
  <si>
    <t>ANNEX I: Statements relating to the own resource based on non-recycled plastic packaging waste
as established by Commission Implementing Regulation (EU) 2023/595
Section B: Plastic packaging waste generated - waste analysis approach</t>
  </si>
  <si>
    <r>
      <t xml:space="preserve">2. </t>
    </r>
    <r>
      <rPr>
        <sz val="11"/>
        <color rgb="FF0070C0"/>
        <rFont val="Arial"/>
        <family val="2"/>
      </rPr>
      <t>Blue font labelled boxes</t>
    </r>
    <r>
      <rPr>
        <sz val="11"/>
        <rFont val="Arial"/>
        <family val="2"/>
      </rPr>
      <t>: provision of data is based on available information from additional adjustment (to be listed from bigger to smaller amount)</t>
    </r>
  </si>
  <si>
    <t>J11</t>
  </si>
  <si>
    <t>the two values Table 1 - DECL_POR - indicator "A.    Total plastic packaging waste generated" and Table 3 Section C - BALANCE_GEN -  indicator "Balanced amount (as reported in table 1) * : Total plastic packaging waste generated" must be the same
Note: please be aware that the error link in sheet ErrorLog is pointing to cell G08 of sheet DECL_POR (as this is the statement declaration) but you must check also the value in cell G11 of sheet BALANCE_GEN</t>
  </si>
  <si>
    <t>the two values Table 1 - DECL_POR -  indicator "B.    Total plastic packaging waste recycled" and Table 3 Section D - RCY -  indicator "Total plastic packaging waste recycled (*) (**)" must be the same
Note: please be aware that the error link in sheet ErrorLog is pointing to cell G09 of sheet DECL_POR (as this is the statement declaration) but you must check also the value in cell G33 of sheet RCY</t>
  </si>
  <si>
    <t>This reporting template allows Member States to report the statement relating to the own resource based on non-recycled plastic packaging waste pursuant to Council Regulation (EU, Euratom) 2021/770 according to Commission Implementing Regulation (EU) 2023/595 (mandatory from reference year 2021). This reporting template is referring to the statistical statement in Annex I Table 1 and Table 3 as well as to all the statements in Annex II of Commission Implementing Regulation (EU) 2023/595; this reporting template is not containing the financial statement in Annex I Table 2 of Commission Implementing Regulation (EU) 2023/595.</t>
  </si>
  <si>
    <t>https://circabc.europa.eu/ui/group/63da2eca-69b7-4f51-9f71-a6b4d7519046/library/32b765b9-2c10-4be4-b861-e6e48b9aa9db?p=1&amp;n=10&amp;sort=modified_DESC</t>
  </si>
  <si>
    <t>The legislation references are in the user guidance for reporting plastic own resource statement, available here:</t>
  </si>
  <si>
    <t xml:space="preserve">Should you have any questions regarding data transmission, do not hesitate to contact your local eDAMIS coordinator or the Eurostat eDAMIS helpdesk at: </t>
  </si>
  <si>
    <t>Reporting of zeroes and not available data must follow this convention:</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</si>
  <si>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guidelines with practical recommendations. Full implementation of these recommendations should help to ensure that data are compiled and maintained on a consistent basis. </t>
  </si>
  <si>
    <t>If you have questions, please send them to the following email address:</t>
  </si>
  <si>
    <t>The guidelines to report on plastic own resource are available in Circabc website:</t>
  </si>
  <si>
    <r>
      <t xml:space="preserve">This questionnaire foresees the use of negative numbers, and the totals formulas are algebraic sums considering the sign of the value in each cell. Cells having a </t>
    </r>
    <r>
      <rPr>
        <b/>
        <sz val="11"/>
        <color rgb="FF00B0F0"/>
        <rFont val="Arial"/>
        <family val="2"/>
      </rPr>
      <t>label in blue cyan colour and a symbol (-) require a negative number with the minus sign</t>
    </r>
    <r>
      <rPr>
        <sz val="11"/>
        <color rgb="FF00B0F0"/>
        <rFont val="Arial"/>
        <family val="2"/>
      </rPr>
      <t xml:space="preserve">. </t>
    </r>
    <r>
      <rPr>
        <sz val="11"/>
        <rFont val="Arial"/>
        <family val="2"/>
      </rPr>
      <t xml:space="preserve">The </t>
    </r>
    <r>
      <rPr>
        <b/>
        <sz val="11"/>
        <color theme="4" tint="-0.249977111117893"/>
        <rFont val="Arial"/>
        <family val="2"/>
      </rPr>
      <t>blue labelled cells for the adjustments</t>
    </r>
    <r>
      <rPr>
        <sz val="11"/>
        <rFont val="Arial"/>
        <family val="2"/>
      </rPr>
      <t xml:space="preserve"> may contain positive or negative values; when an adjustment is negative a minus sign is required in front of the value; it is recommended to write in the explanation that the adjustment is negative so to shorten the validation loop; </t>
    </r>
    <r>
      <rPr>
        <b/>
        <sz val="11"/>
        <color theme="4" tint="-0.249977111117893"/>
        <rFont val="Arial"/>
        <family val="2"/>
      </rPr>
      <t>a symbol (-) in the label</t>
    </r>
    <r>
      <rPr>
        <sz val="11"/>
        <rFont val="Arial"/>
        <family val="2"/>
      </rPr>
      <t xml:space="preserve"> is recommended. Moreover, the cell "Online trade" (code MKT_ETRD) in sheet POM_PRO and the cells "Foreign trade statistics" (code FOR_TRD_STAT) and "Specific surveys" (code SPEC_SURV) in sheet POM_OTH admit the use of negative numbers: it is recommended to insert an explanation whenever the amount is negative so to shorten the validation loop.</t>
    </r>
  </si>
  <si>
    <t>The Council of the European Union has adopted the 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 Commission Implementing Regulation (EU) 2023/595 establishes the form for the statement relating to the own resource based on non-recycled plastic packaging waste pursuant to Council Regulation (EU, Euratom) 2021/770.</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</si>
  <si>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</si>
  <si>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This document assists Member States to report the statement relating to the own resource based on non-recycled plastic packaging waste in accordance to the Commission Implementing Regulation (EU) 2023/595. Detailed instructions can be found in the guidance document referred to above.</t>
  </si>
  <si>
    <t>The Commission Implementing Regulation (EU) 2023/595 requires Member States to submit to the Commission any relevant information on: 
- the methodology on the calculation of the data reported in the explanation sections in Annex I Table 3 (article 3 from point 2 to point 6, article 4 point 3), mentioning also
   -- any measure taken to avoid double accounting, for instance redundancies of used data sources (surveys, databases, waste facilities operative reports...)
   -- any issue of undercoverage of the data sources (including an estimation of the undercoverage),
   -- any difference between the data obtained by the placed on the market and waste analysis measurments approaches (article 3 point 5)
- the Member States must indicate in Annex II Table 1 (article 3 point 6c) any discrepancies with the plastic packaging waste levels reported under Directive 94/62/EC 
- the Member States must indicate any methodological changes as well as any revisions of previously reported statistical data in Annex II Table 2 (article 3 points 6a and 6b).
Whenever applicable, these information have to be provided in questionnaire PORSDAT.</t>
  </si>
  <si>
    <t xml:space="preserve">
Please send the best estimate you can by 31 July, this also means extrapolating data for the previous year with auxiliary information or other provisional estimation techniques.
The data submitted on 31 July constitutes the official submission of the country statement for the plastic own resource. 
If the first delivery happens after 31 July, economic penalties (interest) might apply.
Revisions can be sent at any time, but please bear in mind that Eurostat will process them only when possible. Data transmitted as soon as possible and before the October SPPW meeting are preferable because the annual SPPW opinion will also refer to those data. Eurostat will validate the data and hand it over to DG Budget for the budget procedures by the end of October.</t>
  </si>
  <si>
    <t>All the numeric values will be checked in between the two tables and towards PACK data as soon as at least two questionnaires are received. Inconsistencies must be resolved</t>
  </si>
  <si>
    <t>I39</t>
  </si>
  <si>
    <t>H40</t>
  </si>
  <si>
    <t>Formula</t>
  </si>
  <si>
    <t>Formula mirror Range</t>
  </si>
  <si>
    <t>G41:G41</t>
  </si>
  <si>
    <t>G38:G38</t>
  </si>
  <si>
    <t>G34:G34</t>
  </si>
  <si>
    <t>=IF(TRIM(CONCATENATE(G8,G9,G10,G13,G14,G15,G16,G17,G18,G19,G20,G21,G22,G23,G24,G25,G26,G27,G28,G29,G30,G31,G32))="","",SUM(SUM(G8:G10),SUM(G13:G32)))</t>
  </si>
  <si>
    <t>=IF(TRIM(CONCATENATE(G8,G9,G10,G11,G12,G13,G14,G17,G18,G19,G20,G21,G22,G23,G24,G25,G26,G27,G28,G29,G30,G31,G32,G33,G34,G35,G36))="","",SUM(SUM(G8:G14),SUM(G17:G36)))</t>
  </si>
  <si>
    <t>= IF(TRIM(CONCATENATE(G8,G9,G10,G11,G12,G13,G14,G15,G16,G17,G20,G21,G22,G23,G24,G25,G26,G27,G28,G29,G30,G31,G32,G33,G34,G35,G36,G37,G38,G39))="","",SUM(SUM(G8:G17),SUM(G20:G39)))</t>
  </si>
  <si>
    <t>The formula mirror in the sheer must mirror the original range, including in-between cells. Only formulas will be relocked.</t>
  </si>
  <si>
    <t>ANNEX II: Explanations of differences
as established by Commission Implementing Regulation (EU) 2023/595
Section A: Plastic packaging waste generated - placed on the market
Subsection A1: Plastic packaging waste generated - placed-on-the-market approach based on producer responsibility organisations’  data</t>
  </si>
  <si>
    <t>ANNEX II: Explanations of differences
as established by Commission Implementing Regulation (EU) 2023/595
Section A: Plastic packaging waste generated - placed on the market
Subsection A2: Plastic packaging waste generated - placed-on-the-market approach based on data other than producer responsibility organisations’</t>
  </si>
  <si>
    <t>ANNEX II: Explanations of differences
as established by Commission Implementing Regulation (EU) 2023/595
Section B: Plastic packaging waste generated - waste analysis approach</t>
  </si>
  <si>
    <r>
      <t xml:space="preserve">Annex II - Table 2 
</t>
    </r>
    <r>
      <rPr>
        <b/>
        <sz val="12"/>
        <rFont val="Times New Roman"/>
        <family val="1"/>
      </rPr>
      <t>Explanations of methodological changes as compared to the previous year (report only where applicable)</t>
    </r>
  </si>
  <si>
    <r>
      <t xml:space="preserve">Annex II - Table 2 
</t>
    </r>
    <r>
      <rPr>
        <b/>
        <sz val="12"/>
        <rFont val="Times New Roman"/>
        <family val="1"/>
      </rPr>
      <t xml:space="preserve">Explanations of methodological changes as compared to the previous year (report only where applicable) </t>
    </r>
  </si>
  <si>
    <t>ANNEX II: Explanations of differences
as established by Commission Implementing Regulation (EU) 2023/595
Section D: Plastic packaging waste recycled</t>
  </si>
  <si>
    <t>WASTE-2024-DC</t>
  </si>
  <si>
    <t>CRE</t>
  </si>
  <si>
    <t>Sheet property</t>
  </si>
  <si>
    <t>visible: to set back to hidden</t>
  </si>
  <si>
    <t>18/19/20m24</t>
  </si>
  <si>
    <t>until 15-03-2024</t>
  </si>
  <si>
    <r>
      <t xml:space="preserve">to hide again at the moment of the release of  </t>
    </r>
    <r>
      <rPr>
        <b/>
        <sz val="10"/>
        <rFont val="Arial"/>
        <family val="2"/>
      </rPr>
      <t>ready to country</t>
    </r>
  </si>
  <si>
    <t>POM_OTH, Lists</t>
  </si>
  <si>
    <r>
      <t xml:space="preserve">to set back password protection at the release of </t>
    </r>
    <r>
      <rPr>
        <b/>
        <sz val="10"/>
        <rFont val="Arial"/>
        <family val="2"/>
      </rPr>
      <t>ready to country</t>
    </r>
  </si>
  <si>
    <t>DECL_POR, POM_PRO, POM_OTH, WCA, BALANCE_GEN, RCY, Lists</t>
  </si>
  <si>
    <t>POM_PRO, POM_OTH, WCA,  RCY</t>
  </si>
  <si>
    <t xml:space="preserve">Set to visible, as from reference year 2022 methodological changes requires to be reported </t>
  </si>
  <si>
    <t>I4 and I5</t>
  </si>
  <si>
    <t>adaptation of the text to fit the requirements in the legislation and readability</t>
  </si>
  <si>
    <t xml:space="preserve">COLUMN I </t>
  </si>
  <si>
    <t>21m24</t>
  </si>
  <si>
    <t>COLUMNS H and I</t>
  </si>
  <si>
    <t xml:space="preserve">(were applicable): width set to 100 </t>
  </si>
  <si>
    <t>Changelog</t>
  </si>
  <si>
    <t>password protection off, to be set back to on</t>
  </si>
  <si>
    <t>visible: to set back to hidden/password protection off, to be set back to on</t>
  </si>
  <si>
    <r>
      <t xml:space="preserve">to hide again and to set back password protection at the moment of the release of  </t>
    </r>
    <r>
      <rPr>
        <b/>
        <sz val="10"/>
        <rFont val="Arial"/>
        <family val="2"/>
      </rPr>
      <t>ready to country</t>
    </r>
  </si>
  <si>
    <t>Lists</t>
  </si>
  <si>
    <t>A42</t>
  </si>
  <si>
    <t>other width may be revised as well</t>
  </si>
  <si>
    <t>31 July 2024</t>
  </si>
  <si>
    <t>DECL_POR, POM_PRO, POM_OTH, WCA,  RCY, BALANCE_GEN</t>
  </si>
  <si>
    <t>several cells of column D</t>
  </si>
  <si>
    <t>to hide again at the moment of the release of  ready to country</t>
  </si>
  <si>
    <t>H11</t>
  </si>
  <si>
    <t>to check, added 21/03/2024</t>
  </si>
  <si>
    <t>K8,K9, K10</t>
  </si>
  <si>
    <t>adapted year param</t>
  </si>
  <si>
    <t>22m24</t>
  </si>
  <si>
    <t>All excluding SSS sheets</t>
  </si>
  <si>
    <t>password changed according to the guideline in check list</t>
  </si>
  <si>
    <t>https://webgate.ec.europa.eu/edamis4</t>
  </si>
  <si>
    <t>ESTAT-DATA-METADATA-SERVICES@ec.europa.eu</t>
  </si>
  <si>
    <t>17 June 2024</t>
  </si>
  <si>
    <t xml:space="preserve">change of the name of the column </t>
  </si>
  <si>
    <t>COLUMN I row 7 (and row</t>
  </si>
  <si>
    <t>CDD</t>
  </si>
  <si>
    <t>sheet Lists and several macros</t>
  </si>
  <si>
    <t>Listst: cell A42 and cell M1</t>
  </si>
  <si>
    <t xml:space="preserve">moving the password from cell A42 to M1, move of </t>
  </si>
  <si>
    <t>22m01b</t>
  </si>
  <si>
    <t>M1</t>
  </si>
  <si>
    <t>password changed according to current year rules</t>
  </si>
  <si>
    <t>reference year set for 2022</t>
  </si>
  <si>
    <t>25m01b</t>
  </si>
  <si>
    <t>COLUMN I row 7 (and rows 19/16/12/12)</t>
  </si>
  <si>
    <t>Explanation for methodological change (if applicable)</t>
  </si>
  <si>
    <t>Sub ShowHide</t>
  </si>
  <si>
    <t xml:space="preserve">changed .Cells(42, 1) to .Cells(1, 13)  </t>
  </si>
  <si>
    <t>Lists (specific) to do 2025</t>
  </si>
  <si>
    <t>to doin case ther came up exceptions on specific adjustments:  this requires a lot of checks of which are the codes uploaded and it requires to check through the MDT whether this could have consequences: the idea is to have the choice of the corresponding code available for pom oth in pom pro andd viceversa</t>
  </si>
  <si>
    <t>23m01b</t>
  </si>
  <si>
    <t>Checklist-all sheets</t>
  </si>
  <si>
    <t>checklist-all cells</t>
  </si>
  <si>
    <t>checklist procedure, were applicable according to internal official document</t>
  </si>
  <si>
    <t>to be done annually</t>
  </si>
  <si>
    <t>external links broken</t>
  </si>
  <si>
    <t>external links broken according to checklist procedure, were applicable according to internal official document</t>
  </si>
  <si>
    <t>finalisation of checklist, few adaptations in links to eDAMIS (cell linking still to old address)</t>
  </si>
  <si>
    <t>date of launch</t>
  </si>
  <si>
    <t>24m01b</t>
  </si>
  <si>
    <t>changed from 15 to 17 June -  full check of what to do next and stat checklist procedure</t>
  </si>
  <si>
    <t>25 to 29m01b</t>
  </si>
  <si>
    <t>11 to 13/06/2024</t>
  </si>
  <si>
    <t>several</t>
  </si>
  <si>
    <t>getting started: new ref year + several adaptations to standards</t>
  </si>
  <si>
    <t>macro module Z01_POR_Tabs_Hider and delete content</t>
  </si>
  <si>
    <t>30m01b</t>
  </si>
  <si>
    <t>31m01b</t>
  </si>
  <si>
    <t>Tim Mirgain</t>
  </si>
  <si>
    <t>Administration de l'environnement</t>
  </si>
  <si>
    <t>Unité surveillance et évaluation de l'environnement</t>
  </si>
  <si>
    <t>40 56 56 322</t>
  </si>
  <si>
    <t>tim.mirgain@aev.etat.lu</t>
  </si>
  <si>
    <t>The data is based on the WCA</t>
  </si>
  <si>
    <t>There is no specific legal threshold. The EPR scheme may, at their discretion, exclude small companies. However, there is no estimated amount specified for these exclusions.</t>
  </si>
  <si>
    <t>not estimated</t>
  </si>
  <si>
    <t xml:space="preserve">Somo of the online traders are members of the EPR scheme. There is no estimation of online trade from companies that are not members of the EPR scheme  </t>
  </si>
  <si>
    <t>there are no self-compliers for packaging waste</t>
  </si>
  <si>
    <t xml:space="preserve">The EPR scheme for householdpackaging is currently creating a EPR scheme for non-household packaging and estimated the quantities of plastic packaging from non-household to 8.000T. </t>
  </si>
  <si>
    <t>New waste composation analysis carried out of non-houshold packaging waste.</t>
  </si>
  <si>
    <t>The WCA is considered to be more robust at every level compared to the POR method. The latter one still only has a rough estimate of non-household packaging. Furthermore a residual waste analysis was carried ouf for mixed non-household waste which has increased the reliability of the WCA approach. The data from the POR has only been to compare data with the WCA analysis. Once the EPR for non-houshold packaging is in place the data will improve and a balancing can be carried out.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</si>
</sst>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84"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10"/>
      <name val="Arial"/>
      <family val="2"/>
    </font>
    <font>
      <sz val="11"/>
      <name val="Arial"/>
      <family val="2"/>
    </font>
    <font>
      <b/>
      <sz val="9"/>
      <name val="Arial"/>
      <family val="2"/>
    </font>
    <font>
      <b/>
      <sz val="11"/>
      <name val="Arial"/>
      <family val="2"/>
    </font>
    <font>
      <sz val="10"/>
      <color rgb="FF000000"/>
      <name val="Times New Roman"/>
      <family val="1"/>
    </font>
    <font>
      <b/>
      <sz val="12"/>
      <name val="Times New Roman"/>
      <family val="1"/>
    </font>
    <font>
      <sz val="11"/>
      <color indexed="10"/>
      <name val="Arial"/>
      <family val="2"/>
    </font>
    <font>
      <sz val="11"/>
      <name val="Calibri"/>
      <family val="2"/>
      <scheme val="minor"/>
    </font>
    <font>
      <b/>
      <sz val="10"/>
      <color rgb="FF000000"/>
      <name val="Times New Roman"/>
      <family val="1"/>
    </font>
    <font>
      <sz val="9"/>
      <name val="Arial"/>
      <family val="2"/>
    </font>
    <font>
      <u/>
      <sz val="10"/>
      <color indexed="12"/>
      <name val="Arial"/>
      <family val="2"/>
    </font>
    <font>
      <u/>
      <sz val="9"/>
      <color indexed="12"/>
      <name val="Arial"/>
      <family val="2"/>
    </font>
    <font>
      <b/>
      <sz val="11"/>
      <color indexed="8"/>
      <name val="Arial"/>
      <family val="2"/>
    </font>
    <font>
      <sz val="9"/>
      <color indexed="10"/>
      <name val="Arial"/>
      <family val="2"/>
    </font>
    <font>
      <b/>
      <sz val="11"/>
      <color indexed="10"/>
      <name val="Arial"/>
      <family val="2"/>
    </font>
    <font>
      <i/>
      <sz val="11"/>
      <name val="Arial"/>
      <family val="2"/>
    </font>
    <font>
      <b/>
      <sz val="10"/>
      <color indexed="48"/>
      <name val="Arial"/>
      <family val="2"/>
    </font>
    <font>
      <b/>
      <sz val="10"/>
      <name val="Times New Roman"/>
      <family val="1"/>
    </font>
    <font>
      <sz val="10"/>
      <name val="Arial"/>
      <family val="2"/>
      <charset val="238"/>
    </font>
    <font>
      <b/>
      <sz val="10"/>
      <name val="Arial"/>
      <family val="2"/>
    </font>
    <font>
      <b/>
      <sz val="11"/>
      <color theme="1"/>
      <name val="Calibri"/>
      <family val="2"/>
      <charset val="238"/>
      <scheme val="minor"/>
    </font>
    <font>
      <sz val="8"/>
      <name val="Calibri"/>
      <family val="2"/>
      <scheme val="minor"/>
    </font>
    <font>
      <b/>
      <sz val="11"/>
      <color theme="0"/>
      <name val="Calibri"/>
      <family val="2"/>
      <charset val="238"/>
      <scheme val="minor"/>
    </font>
    <font>
      <sz val="11"/>
      <color theme="1"/>
      <name val="Calibri"/>
      <family val="2"/>
      <charset val="238"/>
      <scheme val="minor"/>
    </font>
    <font>
      <sz val="11"/>
      <name val="Calibri"/>
      <family val="2"/>
      <charset val="238"/>
      <scheme val="minor"/>
    </font>
    <font>
      <b/>
      <sz val="11"/>
      <name val="Calibri"/>
      <family val="2"/>
      <charset val="238"/>
      <scheme val="minor"/>
    </font>
    <font>
      <sz val="10"/>
      <color theme="1"/>
      <name val="Times New Roman"/>
      <family val="1"/>
      <charset val="238"/>
    </font>
    <font>
      <sz val="10"/>
      <color rgb="FF000000"/>
      <name val="Times New Roman"/>
      <family val="1"/>
      <charset val="238"/>
    </font>
    <font>
      <sz val="10"/>
      <color rgb="FFFF0000"/>
      <name val="Times New Roman"/>
      <family val="1"/>
      <charset val="238"/>
    </font>
    <font>
      <i/>
      <sz val="10"/>
      <color rgb="FF000000"/>
      <name val="Times New Roman"/>
      <family val="1"/>
      <charset val="238"/>
    </font>
    <font>
      <sz val="10"/>
      <name val="Times New Roman"/>
      <family val="1"/>
      <charset val="238"/>
    </font>
    <font>
      <sz val="10"/>
      <name val="Times New Roman"/>
      <family val="1"/>
    </font>
    <font>
      <b/>
      <sz val="11"/>
      <color rgb="FF000000"/>
      <name val="Calibri"/>
      <family val="2"/>
    </font>
    <font>
      <b/>
      <i/>
      <sz val="10"/>
      <color rgb="FF000000"/>
      <name val="Times New Roman"/>
      <family val="1"/>
    </font>
    <font>
      <b/>
      <sz val="12"/>
      <name val="Calibri"/>
      <family val="2"/>
      <scheme val="minor"/>
    </font>
    <font>
      <b/>
      <sz val="10"/>
      <name val="Calibri"/>
      <family val="2"/>
      <scheme val="minor"/>
    </font>
    <font>
      <b/>
      <sz val="12"/>
      <name val="Arial"/>
      <family val="2"/>
    </font>
    <font>
      <b/>
      <sz val="20"/>
      <name val="Arial"/>
      <family val="2"/>
    </font>
    <font>
      <b/>
      <sz val="8"/>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sz val="10"/>
      <color rgb="FF000000"/>
      <name val="Arial"/>
      <family val="2"/>
    </font>
    <font>
      <sz val="8"/>
      <color theme="1"/>
      <name val="Arial Narrow"/>
      <family val="2"/>
    </font>
    <font>
      <u/>
      <sz val="10"/>
      <color theme="1"/>
      <name val="Arial"/>
      <family val="2"/>
    </font>
    <font>
      <b/>
      <sz val="11"/>
      <color rgb="FFFFFFFF"/>
      <name val="Calibri"/>
      <family val="2"/>
      <scheme val="minor"/>
    </font>
    <font>
      <b/>
      <sz val="10"/>
      <color theme="0"/>
      <name val="Calibri"/>
      <family val="2"/>
      <scheme val="minor"/>
    </font>
    <font>
      <b/>
      <sz val="14"/>
      <name val="Times New Roman"/>
      <family val="1"/>
      <charset val="238"/>
    </font>
    <font>
      <b/>
      <sz val="10"/>
      <color theme="0"/>
      <name val="Arial"/>
      <family val="2"/>
    </font>
    <font>
      <b/>
      <sz val="10"/>
      <color rgb="FF00B0F0"/>
      <name val="Times New Roman"/>
      <family val="1"/>
    </font>
    <font>
      <b/>
      <sz val="10"/>
      <color rgb="FF0070C0"/>
      <name val="Times New Roman"/>
      <family val="1"/>
    </font>
    <font>
      <i/>
      <sz val="10"/>
      <color rgb="FF0070C0"/>
      <name val="Times New Roman"/>
      <family val="1"/>
    </font>
    <font>
      <sz val="8"/>
      <color rgb="FF000000"/>
      <name val="Segoe UI"/>
      <family val="2"/>
    </font>
    <font>
      <b/>
      <sz val="10"/>
      <color rgb="FFFF0000"/>
      <name val="Times New Roman"/>
      <family val="1"/>
    </font>
    <font>
      <b/>
      <sz val="10"/>
      <color rgb="FF41AFAA"/>
      <name val="Times New Roman"/>
      <family val="1"/>
    </font>
    <font>
      <b/>
      <sz val="9"/>
      <color rgb="FFFF0000"/>
      <name val="Times New Roman"/>
      <family val="1"/>
    </font>
    <font>
      <sz val="9"/>
      <color theme="0"/>
      <name val="Arial"/>
      <family val="2"/>
    </font>
    <font>
      <b/>
      <sz val="10"/>
      <color theme="1"/>
      <name val="Times New Roman"/>
      <family val="1"/>
    </font>
    <font>
      <b/>
      <sz val="14"/>
      <color rgb="FF0070C0"/>
      <name val="Times New Roman"/>
      <family val="1"/>
    </font>
    <font>
      <b/>
      <sz val="10"/>
      <color theme="8" tint="-0.249977111117893"/>
      <name val="Times New Roman"/>
      <family val="1"/>
    </font>
    <font>
      <b/>
      <sz val="16"/>
      <color theme="1"/>
      <name val="Times New Roman"/>
      <family val="1"/>
    </font>
    <font>
      <b/>
      <sz val="14"/>
      <color theme="1"/>
      <name val="Times New Roman"/>
      <family val="1"/>
    </font>
    <font>
      <b/>
      <sz val="11"/>
      <color theme="0" tint="-0.14999847407452621"/>
      <name val="Calibri"/>
      <family val="2"/>
      <scheme val="minor"/>
    </font>
    <font>
      <sz val="10"/>
      <color theme="0" tint="-0.499984740745262"/>
      <name val="Arial"/>
      <family val="2"/>
    </font>
    <font>
      <b/>
      <sz val="10"/>
      <color rgb="FF000000"/>
      <name val="Calibri"/>
      <family val="2"/>
    </font>
    <font>
      <sz val="10"/>
      <color theme="0"/>
      <name val="Times New Roman"/>
      <family val="1"/>
      <charset val="238"/>
    </font>
    <font>
      <sz val="11"/>
      <color rgb="FF0070C0"/>
      <name val="Arial"/>
      <family val="2"/>
    </font>
    <font>
      <sz val="11"/>
      <color rgb="FFFFFF00"/>
      <name val="Arial"/>
      <family val="2"/>
    </font>
    <font>
      <b/>
      <sz val="11"/>
      <color theme="4" tint="-0.249977111117893"/>
      <name val="Arial"/>
      <family val="2"/>
    </font>
    <font>
      <sz val="11"/>
      <color rgb="FF00B0F0"/>
      <name val="Arial"/>
      <family val="2"/>
    </font>
    <font>
      <b/>
      <sz val="11"/>
      <color rgb="FF00B0F0"/>
      <name val="Arial"/>
      <family val="2"/>
    </font>
    <font>
      <sz val="10"/>
      <color theme="1"/>
      <name val="Arial"/>
      <family val="2"/>
    </font>
    <font>
      <u/>
      <sz val="11"/>
      <color rgb="FF0000FF"/>
      <name val="Arial"/>
      <family val="2"/>
    </font>
    <font>
      <sz val="8"/>
      <name val="Arial Narrow"/>
      <family val="2"/>
    </font>
    <font>
      <b/>
      <sz val="11"/>
      <color theme="0" tint="-0.499984740745262"/>
      <name val="Calibri"/>
      <family val="2"/>
      <scheme val="minor"/>
    </font>
    <font>
      <b/>
      <sz val="14"/>
      <name val="Times New Roman"/>
      <family val="1"/>
    </font>
    <font>
      <b/>
      <u/>
      <sz val="11"/>
      <color rgb="FF0000FF"/>
      <name val="Arial"/>
      <family val="2"/>
    </font>
  </fonts>
  <fills count="4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FFF2CC"/>
        <bgColor indexed="64"/>
      </patternFill>
    </fill>
    <fill>
      <patternFill patternType="solid">
        <fgColor theme="0" tint="-0.249977111117893"/>
        <bgColor indexed="64"/>
      </patternFill>
    </fill>
    <fill>
      <patternFill patternType="solid">
        <fgColor rgb="FFC5D9F1"/>
        <bgColor indexed="64"/>
      </patternFill>
    </fill>
    <fill>
      <patternFill patternType="solid">
        <fgColor rgb="FF16365C"/>
        <bgColor indexed="64"/>
      </patternFill>
    </fill>
    <fill>
      <patternFill patternType="solid">
        <fgColor rgb="FFFFFF00"/>
        <bgColor indexed="64"/>
      </patternFill>
    </fill>
    <fill>
      <patternFill patternType="solid">
        <fgColor theme="0" tint="-0.49998474074526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1"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000000"/>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CDCDCD"/>
        <bgColor indexed="64"/>
      </patternFill>
    </fill>
    <fill>
      <patternFill patternType="solid">
        <fgColor theme="0" tint="-0.34998626667073579"/>
        <bgColor indexed="64"/>
      </patternFill>
    </fill>
    <fill>
      <patternFill patternType="solid">
        <fgColor rgb="FFFFC000"/>
        <bgColor indexed="64"/>
      </patternFill>
    </fill>
    <fill>
      <patternFill patternType="solid">
        <fgColor rgb="FF00B050"/>
        <bgColor indexed="64"/>
      </patternFill>
    </fill>
    <fill>
      <patternFill patternType="solid">
        <fgColor theme="5" tint="-0.249977111117893"/>
        <bgColor indexed="64"/>
      </patternFill>
    </fill>
    <fill>
      <patternFill patternType="solid">
        <fgColor rgb="FFA6A6A6"/>
        <bgColor indexed="64"/>
      </patternFill>
    </fill>
    <fill>
      <patternFill patternType="solid">
        <fgColor rgb="FFE07CD4"/>
        <bgColor indexed="64"/>
      </patternFill>
    </fill>
    <fill>
      <patternFill patternType="solid">
        <fgColor theme="2"/>
        <bgColor indexed="64"/>
      </patternFill>
    </fill>
    <fill>
      <patternFill patternType="solid">
        <fgColor theme="4" tint="-0.249977111117893"/>
        <bgColor indexed="64"/>
      </patternFill>
    </fill>
    <fill>
      <patternFill patternType="solid">
        <fgColor theme="8" tint="0.59999389629810485"/>
        <bgColor indexed="64"/>
      </patternFill>
    </fill>
    <fill>
      <patternFill patternType="solid">
        <fgColor rgb="FFFF000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dotted">
        <color indexed="64"/>
      </left>
      <right style="medium">
        <color indexed="64"/>
      </right>
      <top style="thin">
        <color indexed="64"/>
      </top>
      <bottom style="thin">
        <color indexed="64"/>
      </bottom>
      <diagonal/>
    </border>
    <border>
      <left style="thin">
        <color theme="0"/>
      </left>
      <right style="thin">
        <color theme="0"/>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style="dotted">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thin">
        <color rgb="FF000000"/>
      </top>
      <bottom style="thin">
        <color rgb="FF000000"/>
      </bottom>
      <diagonal/>
    </border>
    <border>
      <left style="medium">
        <color indexed="64"/>
      </left>
      <right style="thin">
        <color indexed="64"/>
      </right>
      <top style="thin">
        <color rgb="FF000000"/>
      </top>
      <bottom style="thin">
        <color rgb="FF000000"/>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tted">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style="dotted">
        <color indexed="64"/>
      </bottom>
      <diagonal/>
    </border>
    <border>
      <left style="medium">
        <color indexed="64"/>
      </left>
      <right/>
      <top style="medium">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rgb="FF000000"/>
      </bottom>
      <diagonal/>
    </border>
    <border>
      <left/>
      <right style="medium">
        <color indexed="64"/>
      </right>
      <top/>
      <bottom style="thin">
        <color rgb="FF000000"/>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7">
    <xf numFmtId="0" fontId="0" fillId="0" borderId="0"/>
    <xf numFmtId="43" fontId="1" fillId="0" borderId="0" applyFont="0" applyFill="0" applyBorder="0" applyAlignment="0" applyProtection="0"/>
    <xf numFmtId="0" fontId="4" fillId="0" borderId="0"/>
    <xf numFmtId="0" fontId="8" fillId="0" borderId="0"/>
    <xf numFmtId="0" fontId="1" fillId="0" borderId="0"/>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20"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 fillId="0" borderId="0"/>
    <xf numFmtId="0" fontId="22" fillId="0" borderId="0"/>
    <xf numFmtId="0" fontId="51" fillId="0" borderId="0" applyNumberFormat="0" applyFill="0" applyBorder="0" applyAlignment="0" applyProtection="0"/>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526">
    <xf numFmtId="0" fontId="0" fillId="0" borderId="0" xfId="0"/>
    <xf numFmtId="0" fontId="11" fillId="0" borderId="0" xfId="4" applyFont="1" applyAlignment="1">
      <alignment horizontal="center" vertical="center" wrapText="1"/>
    </xf>
    <xf numFmtId="0" fontId="4" fillId="0" borderId="1" xfId="2" applyBorder="1"/>
    <xf numFmtId="0" fontId="4" fillId="0" borderId="0" xfId="2"/>
    <xf numFmtId="0" fontId="4" fillId="0" borderId="0" xfId="2" applyAlignment="1">
      <alignment horizontal="center" vertical="center"/>
    </xf>
    <xf numFmtId="0" fontId="13" fillId="0" borderId="0" xfId="2" applyFont="1" applyAlignment="1">
      <alignment vertical="top"/>
    </xf>
    <xf numFmtId="0" fontId="9" fillId="6" borderId="19" xfId="3" applyFont="1" applyFill="1" applyBorder="1" applyAlignment="1">
      <alignment horizontal="left" vertical="center"/>
    </xf>
    <xf numFmtId="0" fontId="11" fillId="10" borderId="1" xfId="4" applyFont="1" applyFill="1" applyBorder="1" applyAlignment="1">
      <alignment horizontal="left" vertical="center" wrapText="1"/>
    </xf>
    <xf numFmtId="0" fontId="11" fillId="10" borderId="1" xfId="4" applyFont="1" applyFill="1" applyBorder="1" applyAlignment="1">
      <alignment horizontal="center" vertical="center" wrapText="1"/>
    </xf>
    <xf numFmtId="0" fontId="13" fillId="0" borderId="0" xfId="2" applyFont="1" applyFill="1" applyBorder="1" applyAlignment="1">
      <alignment vertical="top"/>
    </xf>
    <xf numFmtId="0" fontId="13" fillId="0" borderId="0" xfId="2" applyFont="1" applyFill="1" applyBorder="1" applyAlignment="1"/>
    <xf numFmtId="0" fontId="13" fillId="0" borderId="0" xfId="2" applyFont="1" applyAlignment="1"/>
    <xf numFmtId="0" fontId="13" fillId="0" borderId="0" xfId="2" applyFont="1" applyFill="1" applyBorder="1" applyAlignment="1">
      <alignment vertical="center"/>
    </xf>
    <xf numFmtId="0" fontId="0" fillId="0" borderId="0" xfId="0" applyAlignment="1">
      <alignment horizontal="center" vertical="center"/>
    </xf>
    <xf numFmtId="0" fontId="2" fillId="13" borderId="0" xfId="2" applyFont="1" applyFill="1" applyAlignment="1">
      <alignment horizontal="center" vertical="center" wrapText="1"/>
    </xf>
    <xf numFmtId="0" fontId="2" fillId="13" borderId="0" xfId="4" applyFont="1" applyFill="1" applyAlignment="1">
      <alignment horizontal="center" vertical="center"/>
    </xf>
    <xf numFmtId="0" fontId="1" fillId="0" borderId="0" xfId="4"/>
    <xf numFmtId="0" fontId="1" fillId="0" borderId="0" xfId="4" applyAlignment="1">
      <alignment horizontal="center" vertical="center"/>
    </xf>
    <xf numFmtId="0" fontId="1" fillId="0" borderId="0" xfId="4" applyAlignment="1">
      <alignment horizontal="center" vertical="top"/>
    </xf>
    <xf numFmtId="0" fontId="4" fillId="0" borderId="0" xfId="2" applyFont="1"/>
    <xf numFmtId="0" fontId="1" fillId="0" borderId="0" xfId="4" applyFill="1" applyAlignment="1">
      <alignment horizontal="center" vertical="center"/>
    </xf>
    <xf numFmtId="0" fontId="2" fillId="13" borderId="0" xfId="0" applyFont="1" applyFill="1" applyAlignment="1">
      <alignment horizontal="center" vertical="center" wrapText="1"/>
    </xf>
    <xf numFmtId="0" fontId="2" fillId="13" borderId="0" xfId="4" applyFont="1" applyFill="1" applyAlignment="1">
      <alignment horizontal="left" vertical="center" wrapText="1"/>
    </xf>
    <xf numFmtId="0" fontId="1" fillId="0" borderId="0" xfId="4" applyAlignment="1">
      <alignment horizontal="left" vertical="center"/>
    </xf>
    <xf numFmtId="0" fontId="2" fillId="13" borderId="0" xfId="2" applyFont="1" applyFill="1" applyAlignment="1">
      <alignment horizontal="center" vertical="top" wrapText="1"/>
    </xf>
    <xf numFmtId="0" fontId="4" fillId="14" borderId="0" xfId="2" applyFill="1" applyAlignment="1">
      <alignment horizontal="center" vertical="top"/>
    </xf>
    <xf numFmtId="0" fontId="4" fillId="15" borderId="0" xfId="2" applyFill="1" applyAlignment="1">
      <alignment horizontal="center" vertical="top"/>
    </xf>
    <xf numFmtId="0" fontId="4" fillId="0" borderId="0" xfId="2" applyAlignment="1">
      <alignment horizontal="center" vertical="top"/>
    </xf>
    <xf numFmtId="0" fontId="27" fillId="0" borderId="0" xfId="4" applyFont="1"/>
    <xf numFmtId="0" fontId="27" fillId="0" borderId="0" xfId="4" applyFont="1" applyAlignment="1">
      <alignment horizontal="left"/>
    </xf>
    <xf numFmtId="0" fontId="29" fillId="0" borderId="0" xfId="4" applyFont="1" applyAlignment="1">
      <alignment horizontal="left" vertical="center"/>
    </xf>
    <xf numFmtId="0" fontId="29" fillId="0" borderId="0" xfId="4" applyFont="1" applyAlignment="1">
      <alignment horizontal="left"/>
    </xf>
    <xf numFmtId="0" fontId="27" fillId="16" borderId="0" xfId="4" applyFont="1" applyFill="1" applyAlignment="1">
      <alignment horizontal="center"/>
    </xf>
    <xf numFmtId="0" fontId="27" fillId="16" borderId="0" xfId="4" applyFont="1" applyFill="1" applyAlignment="1">
      <alignment horizontal="left"/>
    </xf>
    <xf numFmtId="0" fontId="26" fillId="16" borderId="0" xfId="4" applyFont="1" applyFill="1" applyAlignment="1">
      <alignment horizontal="left"/>
    </xf>
    <xf numFmtId="0" fontId="27" fillId="0" borderId="0" xfId="4" quotePrefix="1" applyFont="1" applyAlignment="1">
      <alignment horizontal="left"/>
    </xf>
    <xf numFmtId="0" fontId="27" fillId="0" borderId="0" xfId="4" applyFont="1" applyAlignment="1">
      <alignment horizontal="center" vertical="center"/>
    </xf>
    <xf numFmtId="0" fontId="26" fillId="13" borderId="0" xfId="4" applyFont="1" applyFill="1" applyAlignment="1">
      <alignment horizontal="center" vertical="center" wrapText="1"/>
    </xf>
    <xf numFmtId="0" fontId="28" fillId="0" borderId="0" xfId="4" applyFont="1" applyAlignment="1">
      <alignment horizontal="right"/>
    </xf>
    <xf numFmtId="0" fontId="28" fillId="16" borderId="0" xfId="4" applyFont="1" applyFill="1" applyAlignment="1">
      <alignment horizontal="right"/>
    </xf>
    <xf numFmtId="0" fontId="0" fillId="0" borderId="0" xfId="4" applyFont="1" applyAlignment="1">
      <alignment horizontal="left" vertical="center"/>
    </xf>
    <xf numFmtId="0" fontId="30" fillId="0" borderId="0" xfId="0" applyFont="1"/>
    <xf numFmtId="0" fontId="30" fillId="0" borderId="0" xfId="0" applyFont="1" applyFill="1"/>
    <xf numFmtId="0" fontId="32" fillId="0" borderId="0" xfId="0" applyFont="1" applyFill="1"/>
    <xf numFmtId="0" fontId="30" fillId="0" borderId="0" xfId="0" applyFont="1" applyBorder="1" applyAlignment="1">
      <alignment horizontal="center" vertical="center"/>
    </xf>
    <xf numFmtId="0" fontId="30" fillId="0" borderId="0" xfId="0" applyFont="1" applyAlignment="1">
      <alignment wrapText="1"/>
    </xf>
    <xf numFmtId="0" fontId="30" fillId="0" borderId="0" xfId="0" applyFont="1" applyFill="1" applyAlignment="1">
      <alignment wrapText="1"/>
    </xf>
    <xf numFmtId="0" fontId="33" fillId="0" borderId="0" xfId="3" applyFont="1" applyBorder="1"/>
    <xf numFmtId="0" fontId="32" fillId="0" borderId="0" xfId="0" applyFont="1" applyFill="1" applyBorder="1" applyAlignment="1">
      <alignment wrapText="1"/>
    </xf>
    <xf numFmtId="0" fontId="32" fillId="0" borderId="0" xfId="0" applyFont="1" applyFill="1" applyBorder="1"/>
    <xf numFmtId="0" fontId="27" fillId="0" borderId="0" xfId="4" applyFont="1" applyAlignment="1">
      <alignment horizontal="center"/>
    </xf>
    <xf numFmtId="0" fontId="29" fillId="0" borderId="0" xfId="4" applyFont="1" applyAlignment="1">
      <alignment horizontal="center" vertical="center" wrapText="1"/>
    </xf>
    <xf numFmtId="0" fontId="27" fillId="0" borderId="0" xfId="4" applyFont="1" applyAlignment="1"/>
    <xf numFmtId="0" fontId="24" fillId="0" borderId="0" xfId="4" applyFont="1" applyAlignment="1">
      <alignment horizontal="left"/>
    </xf>
    <xf numFmtId="0" fontId="37" fillId="0" borderId="0" xfId="3" applyFont="1" applyAlignment="1"/>
    <xf numFmtId="0" fontId="39" fillId="24" borderId="15" xfId="2" applyFont="1" applyFill="1" applyBorder="1"/>
    <xf numFmtId="0" fontId="39" fillId="24" borderId="16" xfId="2" applyFont="1" applyFill="1" applyBorder="1" applyAlignment="1">
      <alignment horizontal="left"/>
    </xf>
    <xf numFmtId="0" fontId="39" fillId="24" borderId="19" xfId="2" applyFont="1" applyFill="1" applyBorder="1"/>
    <xf numFmtId="0" fontId="39" fillId="24" borderId="20" xfId="2" applyFont="1" applyFill="1" applyBorder="1" applyAlignment="1">
      <alignment horizontal="left"/>
    </xf>
    <xf numFmtId="0" fontId="39" fillId="26" borderId="15" xfId="2" applyFont="1" applyFill="1" applyBorder="1"/>
    <xf numFmtId="0" fontId="39" fillId="26" borderId="16" xfId="2" applyFont="1" applyFill="1" applyBorder="1" applyAlignment="1">
      <alignment horizontal="left"/>
    </xf>
    <xf numFmtId="0" fontId="39" fillId="26" borderId="19" xfId="2" applyFont="1" applyFill="1" applyBorder="1"/>
    <xf numFmtId="15" fontId="39" fillId="26" borderId="20" xfId="2" quotePrefix="1" applyNumberFormat="1" applyFont="1" applyFill="1" applyBorder="1" applyAlignment="1">
      <alignment horizontal="left"/>
    </xf>
    <xf numFmtId="15" fontId="39" fillId="26" borderId="16" xfId="2" quotePrefix="1" applyNumberFormat="1" applyFont="1" applyFill="1" applyBorder="1" applyAlignment="1">
      <alignment horizontal="left"/>
    </xf>
    <xf numFmtId="0" fontId="39" fillId="28" borderId="15" xfId="2" applyFont="1" applyFill="1" applyBorder="1"/>
    <xf numFmtId="0" fontId="39" fillId="28" borderId="16" xfId="2" applyFont="1" applyFill="1" applyBorder="1" applyAlignment="1">
      <alignment horizontal="left"/>
    </xf>
    <xf numFmtId="0" fontId="39" fillId="28" borderId="15" xfId="2" applyFont="1" applyFill="1" applyBorder="1" applyAlignment="1">
      <alignment horizontal="left" vertical="center" wrapText="1"/>
    </xf>
    <xf numFmtId="0" fontId="39" fillId="28" borderId="19" xfId="2" applyFont="1" applyFill="1" applyBorder="1" applyAlignment="1">
      <alignment horizontal="left" vertical="center" wrapText="1"/>
    </xf>
    <xf numFmtId="0" fontId="39" fillId="30" borderId="15" xfId="2" applyFont="1" applyFill="1" applyBorder="1" applyAlignment="1">
      <alignment horizontal="left" vertical="center" wrapText="1"/>
    </xf>
    <xf numFmtId="0" fontId="39" fillId="30" borderId="16" xfId="5" applyFont="1" applyFill="1" applyBorder="1" applyAlignment="1" applyProtection="1">
      <alignment vertical="center"/>
    </xf>
    <xf numFmtId="0" fontId="39" fillId="30" borderId="19" xfId="2" applyFont="1" applyFill="1" applyBorder="1" applyAlignment="1">
      <alignment vertical="center" wrapText="1"/>
    </xf>
    <xf numFmtId="0" fontId="2" fillId="5" borderId="32" xfId="2" applyFont="1" applyFill="1" applyBorder="1" applyAlignment="1">
      <alignment horizontal="center" vertical="center"/>
    </xf>
    <xf numFmtId="0" fontId="2" fillId="5" borderId="33" xfId="2" applyFont="1" applyFill="1" applyBorder="1" applyAlignment="1">
      <alignment horizontal="center" vertical="center"/>
    </xf>
    <xf numFmtId="0" fontId="2" fillId="11" borderId="1" xfId="4" applyFont="1" applyFill="1" applyBorder="1" applyAlignment="1">
      <alignment horizontal="center" vertical="center" wrapText="1"/>
    </xf>
    <xf numFmtId="0" fontId="2" fillId="0" borderId="0" xfId="4" applyFont="1" applyAlignment="1">
      <alignment horizontal="center" vertical="center" wrapText="1"/>
    </xf>
    <xf numFmtId="0" fontId="2" fillId="5" borderId="1" xfId="2" applyFont="1" applyFill="1" applyBorder="1" applyAlignment="1">
      <alignment horizontal="center" vertical="center"/>
    </xf>
    <xf numFmtId="0" fontId="4" fillId="31" borderId="20" xfId="2" applyFont="1" applyFill="1" applyBorder="1"/>
    <xf numFmtId="15" fontId="23" fillId="31" borderId="10" xfId="2" applyNumberFormat="1" applyFont="1" applyFill="1" applyBorder="1" applyAlignment="1">
      <alignment horizontal="center" vertical="center" wrapText="1"/>
    </xf>
    <xf numFmtId="0" fontId="4" fillId="31" borderId="19" xfId="2" applyFont="1" applyFill="1" applyBorder="1"/>
    <xf numFmtId="0" fontId="4" fillId="31" borderId="16" xfId="2" applyFont="1" applyFill="1" applyBorder="1"/>
    <xf numFmtId="0" fontId="40" fillId="31" borderId="23" xfId="2" applyFont="1" applyFill="1" applyBorder="1" applyAlignment="1">
      <alignment horizontal="center" vertical="center" wrapText="1"/>
    </xf>
    <xf numFmtId="0" fontId="4" fillId="31" borderId="15" xfId="2" applyFont="1" applyFill="1" applyBorder="1"/>
    <xf numFmtId="0" fontId="41" fillId="31" borderId="22" xfId="2" applyFont="1" applyFill="1" applyBorder="1" applyAlignment="1">
      <alignment horizontal="center" vertical="center" wrapText="1"/>
    </xf>
    <xf numFmtId="0" fontId="5" fillId="31" borderId="0" xfId="2" applyFont="1" applyFill="1" applyBorder="1" applyAlignment="1">
      <alignment horizontal="center" vertical="center" wrapText="1"/>
    </xf>
    <xf numFmtId="0" fontId="40" fillId="31" borderId="0" xfId="2" applyFont="1" applyFill="1" applyBorder="1" applyAlignment="1">
      <alignment horizontal="center" wrapText="1"/>
    </xf>
    <xf numFmtId="0" fontId="42" fillId="31" borderId="0" xfId="2" applyFont="1" applyFill="1" applyBorder="1" applyAlignment="1">
      <alignment horizontal="right" vertical="top"/>
    </xf>
    <xf numFmtId="0" fontId="4" fillId="31" borderId="14" xfId="2" applyFont="1" applyFill="1" applyBorder="1"/>
    <xf numFmtId="0" fontId="23" fillId="31" borderId="9" xfId="2" applyFont="1" applyFill="1" applyBorder="1" applyAlignment="1">
      <alignment horizontal="center"/>
    </xf>
    <xf numFmtId="0" fontId="4" fillId="31" borderId="13" xfId="2" applyFont="1" applyFill="1" applyBorder="1"/>
    <xf numFmtId="0" fontId="42" fillId="31" borderId="13" xfId="2" applyFont="1" applyFill="1" applyBorder="1" applyAlignment="1">
      <alignment horizontal="right" wrapText="1"/>
    </xf>
    <xf numFmtId="0" fontId="42" fillId="31" borderId="14" xfId="2" applyFont="1" applyFill="1" applyBorder="1" applyAlignment="1">
      <alignment horizontal="right" wrapText="1"/>
    </xf>
    <xf numFmtId="0" fontId="42" fillId="31" borderId="15" xfId="2" applyFont="1" applyFill="1" applyBorder="1" applyAlignment="1">
      <alignment vertical="center" wrapText="1"/>
    </xf>
    <xf numFmtId="0" fontId="42" fillId="31" borderId="0" xfId="2" applyFont="1" applyFill="1" applyBorder="1" applyAlignment="1">
      <alignment horizontal="right" vertical="center" wrapText="1"/>
    </xf>
    <xf numFmtId="0" fontId="43" fillId="31" borderId="0" xfId="2" applyFont="1" applyFill="1" applyBorder="1" applyAlignment="1">
      <alignment horizontal="right" vertical="center" wrapText="1"/>
    </xf>
    <xf numFmtId="0" fontId="42" fillId="31" borderId="16" xfId="2" applyFont="1" applyFill="1" applyBorder="1" applyAlignment="1">
      <alignment vertical="center" wrapText="1"/>
    </xf>
    <xf numFmtId="0" fontId="13" fillId="0" borderId="0" xfId="2" applyFont="1" applyAlignment="1">
      <alignment vertical="center"/>
    </xf>
    <xf numFmtId="0" fontId="44" fillId="31" borderId="15" xfId="2" applyFont="1" applyFill="1" applyBorder="1" applyAlignment="1">
      <alignment horizontal="center" vertical="center" wrapText="1"/>
    </xf>
    <xf numFmtId="0" fontId="44" fillId="31" borderId="16" xfId="2" applyFont="1" applyFill="1" applyBorder="1" applyAlignment="1">
      <alignment horizontal="center" vertical="center" wrapText="1"/>
    </xf>
    <xf numFmtId="0" fontId="7" fillId="31" borderId="15" xfId="2" applyFont="1" applyFill="1" applyBorder="1" applyAlignment="1">
      <alignment horizontal="center" vertical="center"/>
    </xf>
    <xf numFmtId="0" fontId="7" fillId="31" borderId="16" xfId="2" applyFont="1" applyFill="1" applyBorder="1" applyAlignment="1">
      <alignment horizontal="center" vertical="center"/>
    </xf>
    <xf numFmtId="0" fontId="23" fillId="31" borderId="10" xfId="2" applyFont="1" applyFill="1" applyBorder="1" applyAlignment="1">
      <alignment horizontal="center" vertical="center"/>
    </xf>
    <xf numFmtId="0" fontId="16" fillId="31" borderId="15" xfId="2" applyFont="1" applyFill="1" applyBorder="1" applyAlignment="1">
      <alignment horizontal="center" vertical="center"/>
    </xf>
    <xf numFmtId="0" fontId="16" fillId="31" borderId="16" xfId="2" applyFont="1" applyFill="1" applyBorder="1" applyAlignment="1">
      <alignment horizontal="center" vertical="center"/>
    </xf>
    <xf numFmtId="0" fontId="46" fillId="33" borderId="0" xfId="2" applyFont="1" applyFill="1" applyBorder="1" applyAlignment="1">
      <alignment horizontal="center" vertical="center"/>
    </xf>
    <xf numFmtId="0" fontId="23" fillId="0" borderId="0" xfId="2" applyFont="1" applyFill="1" applyBorder="1" applyAlignment="1">
      <alignment vertical="center"/>
    </xf>
    <xf numFmtId="0" fontId="23" fillId="0" borderId="0" xfId="2" applyFont="1" applyAlignment="1">
      <alignment vertical="center"/>
    </xf>
    <xf numFmtId="0" fontId="6" fillId="34" borderId="5" xfId="2" applyFont="1" applyFill="1" applyBorder="1" applyAlignment="1">
      <alignment vertical="center"/>
    </xf>
    <xf numFmtId="0" fontId="6" fillId="34" borderId="5" xfId="2" applyFont="1" applyFill="1" applyBorder="1" applyAlignment="1">
      <alignment horizontal="center" vertical="center" wrapText="1"/>
    </xf>
    <xf numFmtId="0" fontId="4" fillId="35" borderId="0" xfId="2" applyFont="1" applyFill="1" applyBorder="1" applyAlignment="1">
      <alignment vertical="center"/>
    </xf>
    <xf numFmtId="0" fontId="47" fillId="31" borderId="0" xfId="6" applyFont="1" applyFill="1" applyBorder="1" applyAlignment="1" applyProtection="1">
      <alignment horizontal="left" vertical="center" wrapText="1" indent="1"/>
    </xf>
    <xf numFmtId="0" fontId="4" fillId="31" borderId="0" xfId="2" applyFont="1" applyFill="1" applyBorder="1" applyAlignment="1">
      <alignment horizontal="left" vertical="center" wrapText="1" indent="1"/>
    </xf>
    <xf numFmtId="0" fontId="7" fillId="0" borderId="0" xfId="2" applyFont="1" applyFill="1" applyBorder="1" applyAlignment="1">
      <alignment vertical="center"/>
    </xf>
    <xf numFmtId="0" fontId="7" fillId="0" borderId="0" xfId="2" applyFont="1" applyAlignment="1">
      <alignment vertical="center"/>
    </xf>
    <xf numFmtId="0" fontId="4" fillId="36" borderId="0" xfId="2" applyFont="1" applyFill="1" applyBorder="1" applyAlignment="1">
      <alignment vertical="center"/>
    </xf>
    <xf numFmtId="0" fontId="4" fillId="32" borderId="0" xfId="2" applyFont="1" applyFill="1" applyBorder="1" applyAlignment="1">
      <alignment vertical="center"/>
    </xf>
    <xf numFmtId="0" fontId="13" fillId="31" borderId="19" xfId="2" applyFont="1" applyFill="1" applyBorder="1" applyAlignment="1">
      <alignment vertical="top"/>
    </xf>
    <xf numFmtId="0" fontId="13" fillId="31" borderId="10" xfId="2" applyFont="1" applyFill="1" applyBorder="1" applyAlignment="1">
      <alignment vertical="top"/>
    </xf>
    <xf numFmtId="0" fontId="13" fillId="31" borderId="20" xfId="2" applyFont="1" applyFill="1" applyBorder="1" applyAlignment="1">
      <alignment vertical="top"/>
    </xf>
    <xf numFmtId="0" fontId="13" fillId="31" borderId="9" xfId="2" applyFont="1" applyFill="1" applyBorder="1" applyAlignment="1"/>
    <xf numFmtId="0" fontId="13" fillId="31" borderId="14" xfId="2" applyFont="1" applyFill="1" applyBorder="1" applyAlignment="1"/>
    <xf numFmtId="0" fontId="44" fillId="31" borderId="0" xfId="2" applyFont="1" applyFill="1" applyBorder="1" applyAlignment="1">
      <alignment horizontal="center" vertical="center" wrapText="1"/>
    </xf>
    <xf numFmtId="0" fontId="13" fillId="31" borderId="0" xfId="2" applyFont="1" applyFill="1" applyBorder="1" applyAlignment="1">
      <alignment vertical="top"/>
    </xf>
    <xf numFmtId="0" fontId="13" fillId="31" borderId="16" xfId="2" applyFont="1" applyFill="1" applyBorder="1" applyAlignment="1">
      <alignment vertical="top"/>
    </xf>
    <xf numFmtId="0" fontId="13" fillId="31" borderId="16" xfId="2" applyFont="1" applyFill="1" applyBorder="1" applyAlignment="1">
      <alignment vertical="center"/>
    </xf>
    <xf numFmtId="0" fontId="13" fillId="4" borderId="0" xfId="2" applyFont="1" applyFill="1" applyAlignment="1">
      <alignment vertical="center"/>
    </xf>
    <xf numFmtId="0" fontId="5" fillId="31" borderId="15" xfId="2" applyFont="1" applyFill="1" applyBorder="1" applyAlignment="1">
      <alignment vertical="center"/>
    </xf>
    <xf numFmtId="0" fontId="5" fillId="31" borderId="16" xfId="2" applyFont="1" applyFill="1" applyBorder="1" applyAlignment="1">
      <alignment vertical="center"/>
    </xf>
    <xf numFmtId="0" fontId="5" fillId="31" borderId="0" xfId="2" applyFont="1" applyFill="1" applyBorder="1" applyAlignment="1">
      <alignment vertical="center"/>
    </xf>
    <xf numFmtId="0" fontId="7" fillId="31" borderId="0" xfId="2" applyFont="1" applyFill="1" applyBorder="1" applyAlignment="1">
      <alignment vertical="center"/>
    </xf>
    <xf numFmtId="0" fontId="5" fillId="31" borderId="0" xfId="2" applyFont="1" applyFill="1" applyBorder="1" applyAlignment="1"/>
    <xf numFmtId="0" fontId="7" fillId="31" borderId="18" xfId="2" applyFont="1" applyFill="1" applyBorder="1" applyAlignment="1">
      <alignment horizontal="center" vertical="center"/>
    </xf>
    <xf numFmtId="0" fontId="5" fillId="31" borderId="3" xfId="2" applyFont="1" applyFill="1" applyBorder="1" applyAlignment="1">
      <alignment horizontal="center" vertical="center"/>
    </xf>
    <xf numFmtId="0" fontId="5" fillId="31" borderId="1" xfId="2" applyFont="1" applyFill="1" applyBorder="1" applyAlignment="1">
      <alignment horizontal="center" vertical="center"/>
    </xf>
    <xf numFmtId="0" fontId="5" fillId="31" borderId="1" xfId="2" applyFont="1" applyFill="1" applyBorder="1" applyAlignment="1">
      <alignment vertical="center"/>
    </xf>
    <xf numFmtId="0" fontId="19" fillId="31" borderId="0" xfId="2" applyFont="1" applyFill="1" applyBorder="1" applyAlignment="1">
      <alignment vertical="center"/>
    </xf>
    <xf numFmtId="0" fontId="4" fillId="31" borderId="19" xfId="2" applyFill="1" applyBorder="1" applyAlignment="1">
      <alignment vertical="center"/>
    </xf>
    <xf numFmtId="0" fontId="4" fillId="31" borderId="10" xfId="2" applyFill="1" applyBorder="1" applyAlignment="1">
      <alignment vertical="center"/>
    </xf>
    <xf numFmtId="0" fontId="4" fillId="31" borderId="10" xfId="2" applyFill="1" applyBorder="1" applyAlignment="1">
      <alignment vertical="center" wrapText="1"/>
    </xf>
    <xf numFmtId="0" fontId="4" fillId="31" borderId="20" xfId="2" applyFill="1" applyBorder="1" applyAlignment="1">
      <alignment vertical="center"/>
    </xf>
    <xf numFmtId="0" fontId="4" fillId="0" borderId="0" xfId="2" applyAlignment="1">
      <alignment vertical="center"/>
    </xf>
    <xf numFmtId="0" fontId="7" fillId="3" borderId="3" xfId="2" applyFont="1" applyFill="1" applyBorder="1" applyAlignment="1" applyProtection="1">
      <alignment horizontal="center" vertical="top" wrapText="1"/>
      <protection locked="0"/>
    </xf>
    <xf numFmtId="0" fontId="5" fillId="0" borderId="0" xfId="2" applyFont="1" applyAlignment="1">
      <alignment vertical="center"/>
    </xf>
    <xf numFmtId="0" fontId="4" fillId="0" borderId="0" xfId="2" applyAlignment="1">
      <alignment horizontal="center"/>
    </xf>
    <xf numFmtId="0" fontId="31" fillId="0" borderId="22" xfId="3" applyFont="1" applyFill="1" applyBorder="1" applyAlignment="1">
      <alignment horizontal="left" vertical="center" wrapText="1"/>
    </xf>
    <xf numFmtId="0" fontId="47" fillId="31" borderId="0" xfId="2" applyFont="1" applyFill="1" applyBorder="1" applyAlignment="1">
      <alignment horizontal="left" vertical="center" wrapText="1" indent="1"/>
    </xf>
    <xf numFmtId="0" fontId="1" fillId="34" borderId="0" xfId="9" applyFill="1"/>
    <xf numFmtId="0" fontId="1" fillId="34" borderId="0" xfId="9" applyFont="1" applyFill="1"/>
    <xf numFmtId="0" fontId="1" fillId="34" borderId="0" xfId="4" applyFill="1"/>
    <xf numFmtId="0" fontId="0" fillId="0" borderId="0" xfId="4" applyFont="1" applyAlignment="1">
      <alignment horizontal="center" vertical="center"/>
    </xf>
    <xf numFmtId="0" fontId="5" fillId="4" borderId="0" xfId="2" applyFont="1" applyFill="1" applyAlignment="1">
      <alignment vertical="center"/>
    </xf>
    <xf numFmtId="0" fontId="13" fillId="4" borderId="0" xfId="2" applyFont="1" applyFill="1" applyAlignment="1">
      <alignment horizontal="left" vertical="center"/>
    </xf>
    <xf numFmtId="0" fontId="5" fillId="31" borderId="15" xfId="2" applyFont="1" applyFill="1" applyBorder="1" applyAlignment="1">
      <alignment horizontal="left" vertical="center"/>
    </xf>
    <xf numFmtId="0" fontId="5" fillId="31" borderId="16" xfId="2" applyFont="1" applyFill="1" applyBorder="1" applyAlignment="1">
      <alignment horizontal="left" vertical="center"/>
    </xf>
    <xf numFmtId="0" fontId="13" fillId="0" borderId="0" xfId="2" applyFont="1" applyAlignment="1">
      <alignment horizontal="left" vertical="center"/>
    </xf>
    <xf numFmtId="0" fontId="0" fillId="0" borderId="0" xfId="0" applyAlignment="1">
      <alignment wrapText="1"/>
    </xf>
    <xf numFmtId="0" fontId="2" fillId="5" borderId="37" xfId="0" applyFont="1" applyFill="1" applyBorder="1" applyAlignment="1">
      <alignment horizontal="center" wrapText="1"/>
    </xf>
    <xf numFmtId="0" fontId="2" fillId="5" borderId="37" xfId="0" applyFont="1" applyFill="1" applyBorder="1" applyAlignment="1">
      <alignment horizontal="center"/>
    </xf>
    <xf numFmtId="0" fontId="4" fillId="0" borderId="0" xfId="0" applyFont="1"/>
    <xf numFmtId="0" fontId="2" fillId="5" borderId="0" xfId="2" applyFont="1" applyFill="1" applyBorder="1" applyAlignment="1">
      <alignment horizontal="center"/>
    </xf>
    <xf numFmtId="0" fontId="4" fillId="0" borderId="0" xfId="2" applyBorder="1" applyAlignment="1">
      <alignment horizontal="center" vertical="center"/>
    </xf>
    <xf numFmtId="0" fontId="4" fillId="0" borderId="0" xfId="2" applyBorder="1"/>
    <xf numFmtId="0" fontId="23" fillId="9" borderId="0" xfId="2" applyFont="1" applyFill="1" applyAlignment="1">
      <alignment horizontal="center" vertical="center"/>
    </xf>
    <xf numFmtId="0" fontId="2" fillId="13" borderId="0" xfId="4" applyFont="1" applyFill="1" applyAlignment="1">
      <alignment horizontal="center" vertical="center" wrapText="1"/>
    </xf>
    <xf numFmtId="14" fontId="23" fillId="9" borderId="0" xfId="2" applyNumberFormat="1" applyFont="1" applyFill="1" applyAlignment="1">
      <alignment horizontal="center" vertical="center"/>
    </xf>
    <xf numFmtId="0" fontId="23" fillId="38" borderId="0" xfId="2" applyFont="1" applyFill="1" applyAlignment="1">
      <alignment horizontal="center" vertical="center"/>
    </xf>
    <xf numFmtId="0" fontId="0" fillId="0" borderId="11" xfId="0" applyBorder="1" applyAlignment="1">
      <alignment horizontal="center"/>
    </xf>
    <xf numFmtId="0" fontId="0" fillId="0" borderId="35" xfId="0" applyBorder="1" applyAlignment="1">
      <alignment horizontal="center"/>
    </xf>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18" borderId="0" xfId="0" applyFill="1" applyAlignment="1">
      <alignment horizontal="center" vertical="top" wrapText="1"/>
    </xf>
    <xf numFmtId="0" fontId="0" fillId="19" borderId="0" xfId="0" applyFill="1" applyAlignment="1">
      <alignment horizontal="center" vertical="top" wrapText="1"/>
    </xf>
    <xf numFmtId="0" fontId="0" fillId="18" borderId="0" xfId="0" applyFill="1" applyAlignment="1">
      <alignment horizontal="center" vertical="top"/>
    </xf>
    <xf numFmtId="0" fontId="0" fillId="20" borderId="0" xfId="0" applyFill="1" applyAlignment="1">
      <alignment vertical="top"/>
    </xf>
    <xf numFmtId="0" fontId="0" fillId="0" borderId="12" xfId="0" applyBorder="1" applyAlignment="1">
      <alignment horizontal="center"/>
    </xf>
    <xf numFmtId="0" fontId="0" fillId="0" borderId="1" xfId="0" applyBorder="1" applyAlignment="1">
      <alignment horizontal="center"/>
    </xf>
    <xf numFmtId="0" fontId="0" fillId="0" borderId="39" xfId="0" applyBorder="1" applyAlignment="1">
      <alignment horizontal="center"/>
    </xf>
    <xf numFmtId="0" fontId="0" fillId="0" borderId="27" xfId="0" applyBorder="1" applyAlignment="1">
      <alignment horizontal="center"/>
    </xf>
    <xf numFmtId="0" fontId="0" fillId="0" borderId="0" xfId="0" applyBorder="1" applyAlignment="1">
      <alignment horizontal="left"/>
    </xf>
    <xf numFmtId="0" fontId="0" fillId="0" borderId="0" xfId="0" applyBorder="1" applyAlignment="1">
      <alignment horizontal="center"/>
    </xf>
    <xf numFmtId="0" fontId="0" fillId="17" borderId="0" xfId="0" applyFill="1" applyBorder="1" applyAlignment="1">
      <alignment horizontal="center"/>
    </xf>
    <xf numFmtId="0" fontId="0" fillId="18" borderId="0" xfId="0" applyFill="1" applyBorder="1" applyAlignment="1">
      <alignment horizontal="center"/>
    </xf>
    <xf numFmtId="0" fontId="0" fillId="19" borderId="0" xfId="0" applyFill="1" applyBorder="1" applyAlignment="1">
      <alignment horizontal="center"/>
    </xf>
    <xf numFmtId="0" fontId="4" fillId="40" borderId="0" xfId="2" applyFill="1"/>
    <xf numFmtId="0" fontId="0" fillId="0" borderId="0" xfId="4" applyFont="1" applyAlignment="1">
      <alignment horizontal="center" vertical="top"/>
    </xf>
    <xf numFmtId="0" fontId="4" fillId="0" borderId="0" xfId="2" applyFill="1"/>
    <xf numFmtId="0" fontId="0" fillId="12" borderId="0" xfId="0" applyFill="1"/>
    <xf numFmtId="0" fontId="0" fillId="0" borderId="0" xfId="0" applyFont="1"/>
    <xf numFmtId="0" fontId="1" fillId="0" borderId="0" xfId="4" applyFont="1" applyAlignment="1">
      <alignment horizontal="left" vertical="center"/>
    </xf>
    <xf numFmtId="0" fontId="0" fillId="20" borderId="0" xfId="0" applyFill="1" applyBorder="1" applyAlignment="1">
      <alignment horizontal="left"/>
    </xf>
    <xf numFmtId="0" fontId="0" fillId="0" borderId="0" xfId="0" applyBorder="1"/>
    <xf numFmtId="0" fontId="1" fillId="40" borderId="0" xfId="4" applyFill="1"/>
    <xf numFmtId="0" fontId="0" fillId="0" borderId="34" xfId="0" applyBorder="1" applyAlignment="1">
      <alignment horizontal="center"/>
    </xf>
    <xf numFmtId="0" fontId="13" fillId="0" borderId="0" xfId="2" applyFont="1" applyFill="1" applyAlignment="1">
      <alignment vertical="center"/>
    </xf>
    <xf numFmtId="0" fontId="5" fillId="0" borderId="0" xfId="2" applyFont="1" applyFill="1" applyAlignment="1">
      <alignment vertical="center"/>
    </xf>
    <xf numFmtId="0" fontId="13" fillId="0" borderId="0" xfId="2" applyFont="1" applyFill="1" applyAlignment="1">
      <alignment horizontal="left" vertical="center"/>
    </xf>
    <xf numFmtId="0" fontId="4" fillId="0" borderId="0" xfId="2" applyFill="1" applyAlignment="1">
      <alignment vertical="center"/>
    </xf>
    <xf numFmtId="0" fontId="47" fillId="31" borderId="0" xfId="11" applyFont="1" applyFill="1" applyBorder="1" applyAlignment="1" applyProtection="1">
      <alignment horizontal="left" vertical="center" wrapText="1" indent="1"/>
    </xf>
    <xf numFmtId="0" fontId="42" fillId="31" borderId="9" xfId="2" applyFont="1" applyFill="1" applyBorder="1" applyAlignment="1">
      <alignment horizontal="right" wrapText="1"/>
    </xf>
    <xf numFmtId="0" fontId="5" fillId="31" borderId="0" xfId="2" applyFont="1" applyFill="1" applyBorder="1" applyAlignment="1">
      <alignment horizontal="left" vertical="center"/>
    </xf>
    <xf numFmtId="0" fontId="13" fillId="0" borderId="0" xfId="2" applyFont="1" applyAlignment="1" applyProtection="1">
      <alignment vertical="top"/>
    </xf>
    <xf numFmtId="0" fontId="13" fillId="0" borderId="0" xfId="2" applyFont="1" applyFill="1" applyBorder="1" applyAlignment="1" applyProtection="1">
      <alignment vertical="top"/>
    </xf>
    <xf numFmtId="0" fontId="13" fillId="0" borderId="0" xfId="2" applyFont="1" applyAlignment="1" applyProtection="1"/>
    <xf numFmtId="0" fontId="42" fillId="31" borderId="13" xfId="2" applyFont="1" applyFill="1" applyBorder="1" applyAlignment="1" applyProtection="1">
      <alignment horizontal="right" wrapText="1"/>
    </xf>
    <xf numFmtId="0" fontId="42" fillId="31" borderId="9" xfId="2" applyFont="1" applyFill="1" applyBorder="1" applyAlignment="1" applyProtection="1">
      <alignment horizontal="right" wrapText="1"/>
    </xf>
    <xf numFmtId="0" fontId="13" fillId="31" borderId="9" xfId="2" applyFont="1" applyFill="1" applyBorder="1" applyAlignment="1" applyProtection="1"/>
    <xf numFmtId="0" fontId="13" fillId="31" borderId="14" xfId="2" applyFont="1" applyFill="1" applyBorder="1" applyAlignment="1" applyProtection="1"/>
    <xf numFmtId="0" fontId="13" fillId="0" borderId="0" xfId="2" applyFont="1" applyFill="1" applyBorder="1" applyAlignment="1" applyProtection="1"/>
    <xf numFmtId="0" fontId="44" fillId="31" borderId="15" xfId="2" applyFont="1" applyFill="1" applyBorder="1" applyAlignment="1" applyProtection="1">
      <alignment horizontal="center" vertical="center" wrapText="1"/>
    </xf>
    <xf numFmtId="0" fontId="44" fillId="31" borderId="0" xfId="2" applyFont="1" applyFill="1" applyBorder="1" applyAlignment="1" applyProtection="1">
      <alignment horizontal="center" vertical="center" wrapText="1"/>
    </xf>
    <xf numFmtId="0" fontId="13" fillId="31" borderId="0" xfId="2" applyFont="1" applyFill="1" applyBorder="1" applyAlignment="1" applyProtection="1">
      <alignment vertical="top"/>
    </xf>
    <xf numFmtId="0" fontId="42" fillId="31" borderId="0" xfId="2" applyFont="1" applyFill="1" applyBorder="1" applyAlignment="1" applyProtection="1">
      <alignment horizontal="right" vertical="top"/>
    </xf>
    <xf numFmtId="0" fontId="13" fillId="31" borderId="16" xfId="2" applyFont="1" applyFill="1" applyBorder="1" applyAlignment="1" applyProtection="1">
      <alignment vertical="top"/>
    </xf>
    <xf numFmtId="0" fontId="7" fillId="31" borderId="15" xfId="2" applyFont="1" applyFill="1" applyBorder="1" applyAlignment="1" applyProtection="1">
      <alignment horizontal="center" vertical="center"/>
    </xf>
    <xf numFmtId="0" fontId="23" fillId="31" borderId="10" xfId="2" applyFont="1" applyFill="1" applyBorder="1" applyAlignment="1" applyProtection="1">
      <alignment horizontal="center" vertical="center"/>
    </xf>
    <xf numFmtId="0" fontId="16" fillId="31" borderId="15" xfId="2" applyFont="1" applyFill="1" applyBorder="1" applyAlignment="1" applyProtection="1">
      <alignment horizontal="center" vertical="center"/>
    </xf>
    <xf numFmtId="0" fontId="46" fillId="31" borderId="0" xfId="2" applyFont="1" applyFill="1" applyBorder="1" applyAlignment="1" applyProtection="1">
      <alignment horizontal="center" vertical="center"/>
    </xf>
    <xf numFmtId="0" fontId="13" fillId="4" borderId="0" xfId="2" applyFont="1" applyFill="1" applyProtection="1"/>
    <xf numFmtId="0" fontId="5" fillId="31" borderId="15" xfId="2" applyFont="1" applyFill="1" applyBorder="1" applyProtection="1"/>
    <xf numFmtId="0" fontId="5" fillId="31" borderId="0" xfId="2" applyFont="1" applyFill="1" applyBorder="1" applyAlignment="1" applyProtection="1">
      <alignment vertical="center"/>
    </xf>
    <xf numFmtId="0" fontId="7" fillId="31" borderId="0" xfId="2" applyFont="1" applyFill="1" applyBorder="1" applyAlignment="1" applyProtection="1">
      <alignment horizontal="center" vertical="top" wrapText="1"/>
    </xf>
    <xf numFmtId="0" fontId="5" fillId="31" borderId="16" xfId="2" applyFont="1" applyFill="1" applyBorder="1" applyProtection="1"/>
    <xf numFmtId="0" fontId="13" fillId="0" borderId="0" xfId="2" applyFont="1" applyProtection="1"/>
    <xf numFmtId="0" fontId="17" fillId="4" borderId="0" xfId="2" applyFont="1" applyFill="1" applyProtection="1"/>
    <xf numFmtId="0" fontId="10" fillId="31" borderId="15" xfId="2" applyFont="1" applyFill="1" applyBorder="1" applyProtection="1"/>
    <xf numFmtId="0" fontId="18" fillId="31" borderId="0" xfId="2" applyFont="1" applyFill="1" applyBorder="1" applyAlignment="1" applyProtection="1">
      <alignment horizontal="left" vertical="top" wrapText="1"/>
    </xf>
    <xf numFmtId="0" fontId="7" fillId="31" borderId="0" xfId="2" applyFont="1" applyFill="1" applyBorder="1" applyAlignment="1" applyProtection="1">
      <alignment vertical="center"/>
    </xf>
    <xf numFmtId="15" fontId="7" fillId="31" borderId="0" xfId="2" applyNumberFormat="1" applyFont="1" applyFill="1" applyBorder="1" applyAlignment="1" applyProtection="1">
      <alignment vertical="center"/>
    </xf>
    <xf numFmtId="0" fontId="7" fillId="31" borderId="0" xfId="2" applyFont="1" applyFill="1" applyBorder="1" applyAlignment="1" applyProtection="1"/>
    <xf numFmtId="0" fontId="13" fillId="4" borderId="0" xfId="2" applyFont="1" applyFill="1" applyAlignment="1" applyProtection="1">
      <alignment vertical="top"/>
    </xf>
    <xf numFmtId="0" fontId="5" fillId="31" borderId="15" xfId="2" applyFont="1" applyFill="1" applyBorder="1" applyAlignment="1" applyProtection="1">
      <alignment vertical="top"/>
    </xf>
    <xf numFmtId="0" fontId="5" fillId="31" borderId="16" xfId="2" applyFont="1" applyFill="1" applyBorder="1" applyAlignment="1" applyProtection="1">
      <alignment vertical="top"/>
    </xf>
    <xf numFmtId="0" fontId="5" fillId="31" borderId="0" xfId="2" applyFont="1" applyFill="1" applyBorder="1" applyAlignment="1" applyProtection="1">
      <alignment horizontal="left" wrapText="1"/>
    </xf>
    <xf numFmtId="0" fontId="5" fillId="31" borderId="0" xfId="2" applyFont="1" applyFill="1" applyBorder="1" applyAlignment="1" applyProtection="1">
      <alignment vertical="top" wrapText="1"/>
    </xf>
    <xf numFmtId="0" fontId="5" fillId="31" borderId="0" xfId="2" applyFont="1" applyFill="1" applyBorder="1" applyAlignment="1" applyProtection="1">
      <alignment horizontal="left" vertical="center" wrapText="1"/>
    </xf>
    <xf numFmtId="0" fontId="5" fillId="31" borderId="0" xfId="2" applyFont="1" applyFill="1" applyBorder="1" applyAlignment="1" applyProtection="1">
      <alignment horizontal="left" vertical="center"/>
    </xf>
    <xf numFmtId="0" fontId="4" fillId="0" borderId="0" xfId="2" applyProtection="1"/>
    <xf numFmtId="0" fontId="4" fillId="31" borderId="19" xfId="2" applyFill="1" applyBorder="1" applyProtection="1"/>
    <xf numFmtId="0" fontId="4" fillId="31" borderId="10" xfId="2" applyFill="1" applyBorder="1" applyProtection="1"/>
    <xf numFmtId="0" fontId="4" fillId="31" borderId="20" xfId="2" applyFill="1" applyBorder="1" applyProtection="1"/>
    <xf numFmtId="0" fontId="52" fillId="22" borderId="0" xfId="0" applyFont="1" applyFill="1" applyAlignment="1" applyProtection="1">
      <alignment horizontal="center"/>
    </xf>
    <xf numFmtId="0" fontId="0" fillId="0" borderId="0" xfId="0" applyProtection="1"/>
    <xf numFmtId="0" fontId="7" fillId="31" borderId="0" xfId="2" applyFont="1" applyFill="1" applyBorder="1" applyAlignment="1" applyProtection="1">
      <alignment horizontal="center" vertical="top" wrapText="1"/>
      <protection locked="0"/>
    </xf>
    <xf numFmtId="0" fontId="5" fillId="31" borderId="0" xfId="2" applyFont="1" applyFill="1" applyBorder="1" applyAlignment="1" applyProtection="1">
      <alignment horizontal="left" vertical="center" wrapText="1"/>
    </xf>
    <xf numFmtId="0" fontId="21" fillId="6" borderId="34" xfId="3" applyFont="1" applyFill="1" applyBorder="1" applyAlignment="1">
      <alignment horizontal="center" vertical="center"/>
    </xf>
    <xf numFmtId="0" fontId="30" fillId="0" borderId="0" xfId="0" applyFont="1" applyBorder="1"/>
    <xf numFmtId="0" fontId="30" fillId="0" borderId="0" xfId="0" applyFont="1" applyFill="1" applyBorder="1"/>
    <xf numFmtId="0" fontId="21" fillId="7" borderId="4" xfId="0" applyFont="1" applyFill="1" applyBorder="1" applyAlignment="1">
      <alignment horizontal="left" vertical="center" wrapText="1"/>
    </xf>
    <xf numFmtId="0" fontId="57" fillId="6" borderId="12" xfId="3" applyFont="1" applyFill="1" applyBorder="1" applyAlignment="1">
      <alignment horizontal="center" vertical="center"/>
    </xf>
    <xf numFmtId="0" fontId="30" fillId="0" borderId="0" xfId="0" applyFont="1" applyFill="1" applyBorder="1" applyAlignment="1">
      <alignment wrapText="1"/>
    </xf>
    <xf numFmtId="0" fontId="31" fillId="0" borderId="0" xfId="3" applyFont="1" applyFill="1" applyBorder="1" applyAlignment="1">
      <alignment horizontal="left" vertical="center" wrapText="1"/>
    </xf>
    <xf numFmtId="0" fontId="0" fillId="12" borderId="0" xfId="0" applyFill="1"/>
    <xf numFmtId="0" fontId="61" fillId="0" borderId="0" xfId="0" applyFont="1" applyAlignment="1">
      <alignment vertical="center"/>
    </xf>
    <xf numFmtId="0" fontId="60" fillId="0" borderId="0" xfId="0" applyFont="1" applyAlignment="1">
      <alignment wrapText="1"/>
    </xf>
    <xf numFmtId="0" fontId="62" fillId="0" borderId="0" xfId="0" applyFont="1" applyAlignment="1">
      <alignment wrapText="1"/>
    </xf>
    <xf numFmtId="0" fontId="21" fillId="7" borderId="41" xfId="0" applyFont="1" applyFill="1" applyBorder="1" applyAlignment="1">
      <alignment horizontal="left" vertical="center"/>
    </xf>
    <xf numFmtId="0" fontId="21" fillId="7" borderId="4" xfId="0" applyFont="1" applyFill="1" applyBorder="1" applyAlignment="1">
      <alignment horizontal="left" vertical="center"/>
    </xf>
    <xf numFmtId="0" fontId="56" fillId="7" borderId="4" xfId="0" applyFont="1" applyFill="1" applyBorder="1" applyAlignment="1">
      <alignment horizontal="left" vertical="center"/>
    </xf>
    <xf numFmtId="0" fontId="21" fillId="7" borderId="47" xfId="0" applyFont="1" applyFill="1" applyBorder="1" applyAlignment="1">
      <alignment horizontal="left" vertical="center"/>
    </xf>
    <xf numFmtId="0" fontId="21" fillId="7" borderId="23" xfId="0" applyFont="1" applyFill="1" applyBorder="1" applyAlignment="1">
      <alignment horizontal="left" vertical="center" wrapText="1"/>
    </xf>
    <xf numFmtId="0" fontId="21" fillId="7" borderId="47" xfId="0" applyFont="1" applyFill="1" applyBorder="1" applyAlignment="1">
      <alignment horizontal="left" vertical="center" wrapText="1"/>
    </xf>
    <xf numFmtId="0" fontId="30" fillId="0" borderId="0" xfId="0" applyFont="1" applyAlignment="1">
      <alignment horizontal="left" vertical="top" wrapText="1"/>
    </xf>
    <xf numFmtId="0" fontId="30" fillId="0" borderId="0" xfId="0" applyFont="1" applyBorder="1" applyAlignment="1">
      <alignment horizontal="left" vertical="top"/>
    </xf>
    <xf numFmtId="0" fontId="30" fillId="0" borderId="0" xfId="0" applyFont="1" applyAlignment="1">
      <alignment horizontal="left" vertical="top"/>
    </xf>
    <xf numFmtId="164" fontId="0" fillId="42" borderId="50" xfId="0" applyNumberFormat="1" applyFont="1" applyFill="1" applyBorder="1" applyAlignment="1">
      <alignment horizontal="right" vertical="center" wrapText="1"/>
    </xf>
    <xf numFmtId="0" fontId="57" fillId="6" borderId="30" xfId="3" applyFont="1" applyFill="1" applyBorder="1" applyAlignment="1">
      <alignment horizontal="center" vertical="center"/>
    </xf>
    <xf numFmtId="0" fontId="0" fillId="39" borderId="0" xfId="4" applyFont="1" applyFill="1"/>
    <xf numFmtId="0" fontId="0" fillId="0" borderId="0" xfId="4" applyFont="1" applyAlignment="1">
      <alignment horizontal="left" vertical="top"/>
    </xf>
    <xf numFmtId="0" fontId="1" fillId="0" borderId="0" xfId="4" applyAlignment="1">
      <alignment horizontal="left" vertical="top"/>
    </xf>
    <xf numFmtId="0" fontId="1" fillId="34" borderId="0" xfId="9" applyFont="1" applyFill="1" applyAlignment="1">
      <alignment horizontal="left" vertical="top"/>
    </xf>
    <xf numFmtId="0" fontId="1" fillId="34" borderId="0" xfId="9" applyFill="1" applyAlignment="1">
      <alignment horizontal="left" vertical="top"/>
    </xf>
    <xf numFmtId="0" fontId="0" fillId="39" borderId="0" xfId="9" applyFont="1" applyFill="1" applyAlignment="1">
      <alignment horizontal="left" vertical="top"/>
    </xf>
    <xf numFmtId="0" fontId="4" fillId="39" borderId="0" xfId="2" applyFill="1"/>
    <xf numFmtId="0" fontId="0" fillId="21" borderId="0" xfId="0" applyFill="1"/>
    <xf numFmtId="0" fontId="33" fillId="0" borderId="0" xfId="3" applyFont="1" applyAlignment="1">
      <alignment horizontal="left" vertical="top" wrapText="1"/>
    </xf>
    <xf numFmtId="0" fontId="21" fillId="6" borderId="30" xfId="3" applyFont="1" applyFill="1" applyBorder="1" applyAlignment="1">
      <alignment horizontal="center" vertical="center"/>
    </xf>
    <xf numFmtId="0" fontId="21" fillId="6" borderId="12" xfId="3" applyFont="1" applyFill="1" applyBorder="1" applyAlignment="1">
      <alignment horizontal="center" vertical="center"/>
    </xf>
    <xf numFmtId="0" fontId="30" fillId="43" borderId="12" xfId="0" applyFont="1" applyFill="1" applyBorder="1" applyAlignment="1">
      <alignment horizontal="center" vertical="center"/>
    </xf>
    <xf numFmtId="0" fontId="30" fillId="43" borderId="17" xfId="0" applyFont="1" applyFill="1" applyBorder="1" applyAlignment="1">
      <alignment horizontal="center" vertical="center" wrapText="1"/>
    </xf>
    <xf numFmtId="0" fontId="64" fillId="43" borderId="44" xfId="0" applyFont="1" applyFill="1" applyBorder="1" applyAlignment="1">
      <alignment horizontal="center" vertical="center" wrapText="1"/>
    </xf>
    <xf numFmtId="0" fontId="64" fillId="43" borderId="44" xfId="0" applyFont="1" applyFill="1" applyBorder="1" applyAlignment="1">
      <alignment horizontal="center" vertical="center"/>
    </xf>
    <xf numFmtId="0" fontId="64" fillId="43" borderId="52" xfId="0" applyFont="1" applyFill="1" applyBorder="1" applyAlignment="1">
      <alignment horizontal="center" vertical="center" wrapText="1"/>
    </xf>
    <xf numFmtId="0" fontId="21" fillId="7" borderId="6" xfId="0" applyFont="1" applyFill="1" applyBorder="1" applyAlignment="1">
      <alignment horizontal="left" vertical="center"/>
    </xf>
    <xf numFmtId="0" fontId="66" fillId="6" borderId="25" xfId="3" applyFont="1" applyFill="1" applyBorder="1" applyAlignment="1">
      <alignment horizontal="center" vertical="center"/>
    </xf>
    <xf numFmtId="0" fontId="66" fillId="6" borderId="49" xfId="3" applyFont="1" applyFill="1" applyBorder="1" applyAlignment="1">
      <alignment horizontal="center" vertical="center"/>
    </xf>
    <xf numFmtId="0" fontId="66" fillId="6" borderId="11" xfId="3" applyFont="1" applyFill="1" applyBorder="1" applyAlignment="1">
      <alignment horizontal="center" vertical="center"/>
    </xf>
    <xf numFmtId="0" fontId="65" fillId="6" borderId="26" xfId="3" applyFont="1" applyFill="1" applyBorder="1" applyAlignment="1">
      <alignment vertical="center"/>
    </xf>
    <xf numFmtId="0" fontId="65" fillId="6" borderId="8" xfId="3" applyFont="1" applyFill="1" applyBorder="1" applyAlignment="1">
      <alignment vertical="center"/>
    </xf>
    <xf numFmtId="0" fontId="65" fillId="6" borderId="7" xfId="3" applyFont="1" applyFill="1" applyBorder="1" applyAlignment="1">
      <alignment vertical="center"/>
    </xf>
    <xf numFmtId="0" fontId="30" fillId="0" borderId="0" xfId="0" applyFont="1" applyAlignment="1">
      <alignment horizontal="center" wrapText="1"/>
    </xf>
    <xf numFmtId="0" fontId="57" fillId="6" borderId="11" xfId="3" applyFont="1" applyFill="1" applyBorder="1" applyAlignment="1">
      <alignment horizontal="center" vertical="center" wrapText="1"/>
    </xf>
    <xf numFmtId="0" fontId="66" fillId="6" borderId="25" xfId="3" applyFont="1" applyFill="1" applyBorder="1" applyAlignment="1">
      <alignment horizontal="center" vertical="center" wrapText="1"/>
    </xf>
    <xf numFmtId="0" fontId="9" fillId="6" borderId="59" xfId="3" applyFont="1" applyFill="1" applyBorder="1" applyAlignment="1">
      <alignment horizontal="left" vertical="center"/>
    </xf>
    <xf numFmtId="0" fontId="61" fillId="0" borderId="0" xfId="0" applyFont="1" applyAlignment="1">
      <alignment horizontal="center" vertical="center"/>
    </xf>
    <xf numFmtId="0" fontId="31" fillId="0" borderId="22" xfId="3" applyFont="1" applyFill="1" applyBorder="1" applyAlignment="1">
      <alignment horizontal="left" vertical="center"/>
    </xf>
    <xf numFmtId="0" fontId="62" fillId="0" borderId="0" xfId="0" applyFont="1" applyAlignment="1">
      <alignment horizontal="center" wrapText="1"/>
    </xf>
    <xf numFmtId="0" fontId="66" fillId="6" borderId="24" xfId="3" applyFont="1" applyFill="1" applyBorder="1" applyAlignment="1">
      <alignment vertical="center" wrapText="1"/>
    </xf>
    <xf numFmtId="0" fontId="21" fillId="7" borderId="5" xfId="0" applyFont="1" applyFill="1" applyBorder="1" applyAlignment="1">
      <alignment horizontal="left" vertical="center" wrapText="1"/>
    </xf>
    <xf numFmtId="0" fontId="58" fillId="7" borderId="38" xfId="0" applyFont="1" applyFill="1" applyBorder="1" applyAlignment="1" applyProtection="1">
      <alignment horizontal="left" vertical="center" wrapText="1"/>
      <protection locked="0"/>
    </xf>
    <xf numFmtId="0" fontId="9" fillId="6" borderId="58" xfId="3" applyFont="1" applyFill="1" applyBorder="1" applyAlignment="1">
      <alignment horizontal="left" vertical="center"/>
    </xf>
    <xf numFmtId="0" fontId="4" fillId="0" borderId="0" xfId="16"/>
    <xf numFmtId="0" fontId="2" fillId="5" borderId="37" xfId="16" applyFont="1" applyFill="1" applyBorder="1" applyAlignment="1">
      <alignment horizontal="center" vertical="center"/>
    </xf>
    <xf numFmtId="0" fontId="69" fillId="5" borderId="37" xfId="16" applyFont="1" applyFill="1" applyBorder="1" applyAlignment="1">
      <alignment horizontal="center" vertical="center"/>
    </xf>
    <xf numFmtId="0" fontId="4" fillId="0" borderId="0" xfId="16" applyAlignment="1">
      <alignment vertical="center"/>
    </xf>
    <xf numFmtId="0" fontId="4" fillId="17" borderId="0" xfId="16" applyFill="1" applyAlignment="1">
      <alignment horizontal="center" vertical="center"/>
    </xf>
    <xf numFmtId="0" fontId="70" fillId="17" borderId="0" xfId="16" applyFont="1" applyFill="1" applyAlignment="1">
      <alignment horizontal="center" vertical="center" wrapText="1"/>
    </xf>
    <xf numFmtId="0" fontId="4" fillId="0" borderId="0" xfId="16" applyAlignment="1">
      <alignment horizontal="center"/>
    </xf>
    <xf numFmtId="0" fontId="1" fillId="0" borderId="13" xfId="4" applyBorder="1" applyAlignment="1">
      <alignment horizontal="center" vertical="center"/>
    </xf>
    <xf numFmtId="0" fontId="0" fillId="0" borderId="9" xfId="4" applyFont="1" applyBorder="1" applyAlignment="1">
      <alignment horizontal="center" vertical="center"/>
    </xf>
    <xf numFmtId="0" fontId="1" fillId="0" borderId="15" xfId="4" applyBorder="1" applyAlignment="1">
      <alignment horizontal="center" vertical="center"/>
    </xf>
    <xf numFmtId="0" fontId="0" fillId="0" borderId="0" xfId="4" applyFont="1" applyBorder="1" applyAlignment="1">
      <alignment horizontal="center" vertical="center"/>
    </xf>
    <xf numFmtId="0" fontId="0" fillId="0" borderId="0" xfId="4" applyFont="1" applyFill="1" applyBorder="1" applyAlignment="1">
      <alignment horizontal="center" vertical="center"/>
    </xf>
    <xf numFmtId="0" fontId="1" fillId="0" borderId="19" xfId="4" applyBorder="1" applyAlignment="1">
      <alignment horizontal="center" vertical="center"/>
    </xf>
    <xf numFmtId="0" fontId="0" fillId="0" borderId="10" xfId="4" applyFont="1" applyBorder="1" applyAlignment="1">
      <alignment horizontal="center" vertical="center"/>
    </xf>
    <xf numFmtId="0" fontId="0" fillId="0" borderId="10" xfId="4" applyFont="1" applyFill="1" applyBorder="1" applyAlignment="1">
      <alignment horizontal="center" vertical="center"/>
    </xf>
    <xf numFmtId="0" fontId="0" fillId="0" borderId="10" xfId="0" applyBorder="1" applyAlignment="1">
      <alignment horizontal="center"/>
    </xf>
    <xf numFmtId="0" fontId="33" fillId="0" borderId="0" xfId="3" applyFont="1" applyAlignment="1">
      <alignment horizontal="left" vertical="top" wrapText="1"/>
    </xf>
    <xf numFmtId="0" fontId="9" fillId="6" borderId="58" xfId="3" applyFont="1" applyFill="1" applyBorder="1" applyAlignment="1">
      <alignment horizontal="left" vertical="center"/>
    </xf>
    <xf numFmtId="0" fontId="21" fillId="7" borderId="43" xfId="0" applyFont="1" applyFill="1" applyBorder="1" applyAlignment="1">
      <alignment horizontal="center" vertical="center" wrapText="1"/>
    </xf>
    <xf numFmtId="0" fontId="9" fillId="6" borderId="20" xfId="3" applyFont="1" applyFill="1" applyBorder="1" applyAlignment="1">
      <alignment vertical="center"/>
    </xf>
    <xf numFmtId="0" fontId="50" fillId="8" borderId="36" xfId="0" applyNumberFormat="1" applyFont="1" applyFill="1" applyBorder="1" applyAlignment="1" applyProtection="1">
      <alignment horizontal="left" vertical="justify"/>
      <protection locked="0"/>
    </xf>
    <xf numFmtId="0" fontId="50" fillId="8" borderId="48" xfId="0" applyNumberFormat="1" applyFont="1" applyFill="1" applyBorder="1" applyAlignment="1" applyProtection="1">
      <alignment horizontal="left" vertical="justify"/>
      <protection locked="0"/>
    </xf>
    <xf numFmtId="0" fontId="50" fillId="8" borderId="42" xfId="0" applyNumberFormat="1" applyFont="1" applyFill="1" applyBorder="1" applyAlignment="1" applyProtection="1">
      <alignment horizontal="left" vertical="justify"/>
      <protection locked="0"/>
    </xf>
    <xf numFmtId="0" fontId="50" fillId="8" borderId="53" xfId="0" applyNumberFormat="1" applyFont="1" applyFill="1" applyBorder="1" applyAlignment="1" applyProtection="1">
      <alignment horizontal="left" vertical="justify"/>
      <protection locked="0"/>
    </xf>
    <xf numFmtId="0" fontId="50" fillId="8" borderId="54" xfId="0" applyNumberFormat="1" applyFont="1" applyFill="1" applyBorder="1" applyAlignment="1" applyProtection="1">
      <alignment horizontal="left" vertical="justify"/>
      <protection locked="0"/>
    </xf>
    <xf numFmtId="0" fontId="50" fillId="8" borderId="56" xfId="0" applyNumberFormat="1" applyFont="1" applyFill="1" applyBorder="1" applyAlignment="1" applyProtection="1">
      <alignment horizontal="left" vertical="justify"/>
      <protection locked="0"/>
    </xf>
    <xf numFmtId="0" fontId="50" fillId="8" borderId="57" xfId="0" applyNumberFormat="1" applyFont="1" applyFill="1" applyBorder="1" applyAlignment="1" applyProtection="1">
      <alignment horizontal="left" vertical="justify"/>
      <protection locked="0"/>
    </xf>
    <xf numFmtId="0" fontId="50" fillId="8" borderId="55" xfId="0" applyNumberFormat="1" applyFont="1" applyFill="1" applyBorder="1" applyAlignment="1" applyProtection="1">
      <alignment horizontal="left" vertical="justify"/>
      <protection locked="0"/>
    </xf>
    <xf numFmtId="0" fontId="58" fillId="7" borderId="21" xfId="0" applyFont="1" applyFill="1" applyBorder="1" applyAlignment="1" applyProtection="1">
      <alignment horizontal="left" vertical="center" wrapText="1"/>
      <protection locked="0"/>
    </xf>
    <xf numFmtId="0" fontId="21" fillId="7" borderId="41" xfId="0" applyFont="1" applyFill="1" applyBorder="1" applyAlignment="1">
      <alignment vertical="center" wrapText="1"/>
    </xf>
    <xf numFmtId="0" fontId="56" fillId="7" borderId="4" xfId="0" applyFont="1" applyFill="1" applyBorder="1" applyAlignment="1">
      <alignment horizontal="left" vertical="center" wrapText="1"/>
    </xf>
    <xf numFmtId="0" fontId="30" fillId="43" borderId="11" xfId="0" applyFont="1" applyFill="1" applyBorder="1" applyAlignment="1">
      <alignment horizontal="center" vertical="center"/>
    </xf>
    <xf numFmtId="0" fontId="64" fillId="43" borderId="60" xfId="0" applyFont="1" applyFill="1" applyBorder="1" applyAlignment="1">
      <alignment horizontal="center" vertical="center" wrapText="1"/>
    </xf>
    <xf numFmtId="0" fontId="30" fillId="43" borderId="12" xfId="0" applyFont="1" applyFill="1" applyBorder="1" applyAlignment="1">
      <alignment horizontal="center" vertical="center" wrapText="1"/>
    </xf>
    <xf numFmtId="0" fontId="21" fillId="6" borderId="11" xfId="3" applyFont="1" applyFill="1" applyBorder="1" applyAlignment="1">
      <alignment horizontal="center" vertical="center"/>
    </xf>
    <xf numFmtId="0" fontId="21" fillId="7" borderId="25" xfId="0" applyFont="1" applyFill="1" applyBorder="1" applyAlignment="1">
      <alignment horizontal="center" vertical="center" wrapText="1"/>
    </xf>
    <xf numFmtId="0" fontId="21" fillId="7" borderId="44" xfId="0" applyFont="1" applyFill="1" applyBorder="1" applyAlignment="1">
      <alignment vertical="center" wrapText="1"/>
    </xf>
    <xf numFmtId="0" fontId="21" fillId="7" borderId="44" xfId="0" applyFont="1" applyFill="1" applyBorder="1" applyAlignment="1">
      <alignment horizontal="left" vertical="center"/>
    </xf>
    <xf numFmtId="0" fontId="21" fillId="7" borderId="44" xfId="0" applyFont="1" applyFill="1" applyBorder="1" applyAlignment="1">
      <alignment horizontal="left" vertical="center" wrapText="1"/>
    </xf>
    <xf numFmtId="0" fontId="21" fillId="6" borderId="17" xfId="3" applyFont="1" applyFill="1" applyBorder="1" applyAlignment="1">
      <alignment horizontal="center" vertical="center"/>
    </xf>
    <xf numFmtId="0" fontId="56" fillId="7" borderId="52" xfId="0" applyFont="1" applyFill="1" applyBorder="1" applyAlignment="1">
      <alignment horizontal="left" vertical="center"/>
    </xf>
    <xf numFmtId="0" fontId="12" fillId="7" borderId="49" xfId="3" applyFont="1" applyFill="1" applyBorder="1" applyAlignment="1">
      <alignment horizontal="center" vertical="center" wrapText="1"/>
    </xf>
    <xf numFmtId="0" fontId="12" fillId="7" borderId="61" xfId="3" applyFont="1" applyFill="1" applyBorder="1" applyAlignment="1">
      <alignment horizontal="center" vertical="center" wrapText="1"/>
    </xf>
    <xf numFmtId="0" fontId="3" fillId="0" borderId="0" xfId="4" applyFont="1" applyFill="1" applyBorder="1" applyAlignment="1">
      <alignment horizontal="left" vertical="center" wrapText="1"/>
    </xf>
    <xf numFmtId="0" fontId="7" fillId="31" borderId="0" xfId="2" applyFont="1" applyFill="1" applyBorder="1" applyAlignment="1" applyProtection="1">
      <alignment horizontal="left" vertical="center" wrapText="1"/>
    </xf>
    <xf numFmtId="0" fontId="21" fillId="7" borderId="41" xfId="0" applyFont="1" applyFill="1" applyBorder="1" applyAlignment="1">
      <alignment horizontal="left" vertical="center" wrapText="1"/>
    </xf>
    <xf numFmtId="164" fontId="0" fillId="42" borderId="65" xfId="0" applyNumberFormat="1" applyFont="1" applyFill="1" applyBorder="1" applyAlignment="1">
      <alignment horizontal="right" vertical="center" wrapText="1"/>
    </xf>
    <xf numFmtId="0" fontId="21" fillId="7" borderId="60" xfId="0" applyFont="1" applyFill="1" applyBorder="1" applyAlignment="1">
      <alignment horizontal="center" vertical="center" wrapText="1"/>
    </xf>
    <xf numFmtId="0" fontId="21" fillId="6" borderId="46" xfId="3" applyFont="1" applyFill="1" applyBorder="1" applyAlignment="1">
      <alignment horizontal="center" vertical="center"/>
    </xf>
    <xf numFmtId="0" fontId="1" fillId="34" borderId="0" xfId="4" applyFont="1" applyFill="1"/>
    <xf numFmtId="1" fontId="49" fillId="2" borderId="62" xfId="3" applyNumberFormat="1" applyFont="1" applyFill="1" applyBorder="1" applyAlignment="1" applyProtection="1">
      <alignment horizontal="right" vertical="center"/>
      <protection locked="0"/>
    </xf>
    <xf numFmtId="1" fontId="49" fillId="2" borderId="2" xfId="3" applyNumberFormat="1" applyFont="1" applyFill="1" applyBorder="1" applyAlignment="1" applyProtection="1">
      <alignment horizontal="right" vertical="center"/>
      <protection locked="0"/>
    </xf>
    <xf numFmtId="1" fontId="4" fillId="37" borderId="63" xfId="3" applyNumberFormat="1" applyFont="1" applyFill="1" applyBorder="1" applyAlignment="1" applyProtection="1">
      <alignment horizontal="right" vertical="center"/>
    </xf>
    <xf numFmtId="1" fontId="49" fillId="2" borderId="12" xfId="3" applyNumberFormat="1" applyFont="1" applyFill="1" applyBorder="1" applyAlignment="1" applyProtection="1">
      <alignment horizontal="right" vertical="center"/>
      <protection locked="0"/>
    </xf>
    <xf numFmtId="1" fontId="4" fillId="37" borderId="17" xfId="3" applyNumberFormat="1" applyFont="1" applyFill="1" applyBorder="1" applyAlignment="1" applyProtection="1">
      <alignment horizontal="right" vertical="center"/>
    </xf>
    <xf numFmtId="1" fontId="49" fillId="2" borderId="34" xfId="3" applyNumberFormat="1" applyFont="1" applyFill="1" applyBorder="1" applyAlignment="1" applyProtection="1">
      <alignment horizontal="right" vertical="center"/>
      <protection locked="0"/>
    </xf>
    <xf numFmtId="1" fontId="49" fillId="2" borderId="17" xfId="3" applyNumberFormat="1" applyFont="1" applyFill="1" applyBorder="1" applyAlignment="1" applyProtection="1">
      <alignment horizontal="right" vertical="center"/>
      <protection locked="0"/>
    </xf>
    <xf numFmtId="1" fontId="49" fillId="2" borderId="30" xfId="3" applyNumberFormat="1" applyFont="1" applyFill="1" applyBorder="1" applyAlignment="1" applyProtection="1">
      <alignment horizontal="right" vertical="center"/>
      <protection locked="0"/>
    </xf>
    <xf numFmtId="0" fontId="0" fillId="0" borderId="1" xfId="0" applyBorder="1" applyAlignment="1">
      <alignment horizontal="left"/>
    </xf>
    <xf numFmtId="0" fontId="0" fillId="17" borderId="1" xfId="0" applyFill="1" applyBorder="1" applyAlignment="1">
      <alignment horizontal="center"/>
    </xf>
    <xf numFmtId="0" fontId="0" fillId="18" borderId="1" xfId="0" applyFill="1" applyBorder="1" applyAlignment="1">
      <alignment horizontal="center"/>
    </xf>
    <xf numFmtId="0" fontId="0" fillId="19" borderId="1" xfId="0" applyFill="1" applyBorder="1" applyAlignment="1">
      <alignment horizontal="center"/>
    </xf>
    <xf numFmtId="0" fontId="0" fillId="0" borderId="35" xfId="0" applyBorder="1" applyAlignment="1">
      <alignment horizontal="left"/>
    </xf>
    <xf numFmtId="0" fontId="0" fillId="17" borderId="35" xfId="0" applyFill="1" applyBorder="1" applyAlignment="1">
      <alignment horizontal="center"/>
    </xf>
    <xf numFmtId="0" fontId="0" fillId="18" borderId="35" xfId="0" applyFill="1" applyBorder="1" applyAlignment="1">
      <alignment horizontal="center"/>
    </xf>
    <xf numFmtId="0" fontId="0" fillId="19" borderId="35" xfId="0" applyFill="1" applyBorder="1" applyAlignment="1">
      <alignment horizontal="center"/>
    </xf>
    <xf numFmtId="0" fontId="0" fillId="20" borderId="60" xfId="0" applyFill="1" applyBorder="1" applyAlignment="1">
      <alignment horizontal="left"/>
    </xf>
    <xf numFmtId="0" fontId="0" fillId="20" borderId="44" xfId="0" applyFill="1" applyBorder="1" applyAlignment="1">
      <alignment horizontal="left"/>
    </xf>
    <xf numFmtId="0" fontId="0" fillId="0" borderId="28" xfId="0" applyBorder="1" applyAlignment="1">
      <alignment horizontal="center"/>
    </xf>
    <xf numFmtId="0" fontId="0" fillId="0" borderId="28" xfId="0" applyBorder="1" applyAlignment="1">
      <alignment horizontal="left"/>
    </xf>
    <xf numFmtId="0" fontId="0" fillId="17" borderId="28" xfId="0" applyFill="1" applyBorder="1" applyAlignment="1">
      <alignment horizontal="center"/>
    </xf>
    <xf numFmtId="0" fontId="0" fillId="18" borderId="28" xfId="0" applyFill="1" applyBorder="1" applyAlignment="1">
      <alignment horizontal="center"/>
    </xf>
    <xf numFmtId="0" fontId="0" fillId="19" borderId="28" xfId="0" applyFill="1" applyBorder="1" applyAlignment="1">
      <alignment horizontal="center"/>
    </xf>
    <xf numFmtId="0" fontId="0" fillId="20" borderId="66" xfId="0" applyFill="1" applyBorder="1" applyAlignment="1">
      <alignment horizontal="left"/>
    </xf>
    <xf numFmtId="0" fontId="0" fillId="0" borderId="67" xfId="0" applyBorder="1" applyAlignment="1">
      <alignment horizontal="center"/>
    </xf>
    <xf numFmtId="0" fontId="0" fillId="0" borderId="68" xfId="0" applyBorder="1" applyAlignment="1">
      <alignment horizontal="center"/>
    </xf>
    <xf numFmtId="0" fontId="0" fillId="0" borderId="68" xfId="0" applyBorder="1" applyAlignment="1">
      <alignment horizontal="left"/>
    </xf>
    <xf numFmtId="0" fontId="0" fillId="17" borderId="68" xfId="0" applyFill="1" applyBorder="1" applyAlignment="1">
      <alignment horizontal="center"/>
    </xf>
    <xf numFmtId="0" fontId="0" fillId="18" borderId="68" xfId="0" applyFill="1" applyBorder="1" applyAlignment="1">
      <alignment horizontal="center"/>
    </xf>
    <xf numFmtId="0" fontId="0" fillId="19" borderId="68" xfId="0" applyFill="1" applyBorder="1" applyAlignment="1">
      <alignment horizontal="center"/>
    </xf>
    <xf numFmtId="0" fontId="0" fillId="20" borderId="69" xfId="0" applyFill="1" applyBorder="1" applyAlignment="1">
      <alignment horizontal="left"/>
    </xf>
    <xf numFmtId="0" fontId="0" fillId="0" borderId="27" xfId="0" applyBorder="1" applyAlignment="1">
      <alignment horizontal="left"/>
    </xf>
    <xf numFmtId="0" fontId="0" fillId="17" borderId="27" xfId="0" applyFill="1" applyBorder="1" applyAlignment="1">
      <alignment horizontal="center"/>
    </xf>
    <xf numFmtId="0" fontId="0" fillId="18" borderId="27" xfId="0" applyFill="1" applyBorder="1" applyAlignment="1">
      <alignment horizontal="center"/>
    </xf>
    <xf numFmtId="0" fontId="0" fillId="19" borderId="27" xfId="0" applyFill="1" applyBorder="1" applyAlignment="1">
      <alignment horizontal="center"/>
    </xf>
    <xf numFmtId="0" fontId="0" fillId="20" borderId="70" xfId="0" applyFill="1" applyBorder="1" applyAlignment="1">
      <alignment horizontal="left"/>
    </xf>
    <xf numFmtId="0" fontId="0" fillId="0" borderId="46" xfId="0" applyBorder="1" applyAlignment="1">
      <alignment horizontal="center"/>
    </xf>
    <xf numFmtId="0" fontId="0" fillId="0" borderId="71" xfId="0" applyBorder="1" applyAlignment="1">
      <alignment horizontal="center"/>
    </xf>
    <xf numFmtId="0" fontId="0" fillId="0" borderId="71" xfId="0" applyBorder="1" applyAlignment="1">
      <alignment horizontal="left"/>
    </xf>
    <xf numFmtId="0" fontId="0" fillId="17" borderId="71" xfId="0" applyFill="1" applyBorder="1" applyAlignment="1">
      <alignment horizontal="center"/>
    </xf>
    <xf numFmtId="0" fontId="0" fillId="18" borderId="71" xfId="0" applyFill="1" applyBorder="1" applyAlignment="1">
      <alignment horizontal="center"/>
    </xf>
    <xf numFmtId="0" fontId="0" fillId="19" borderId="71" xfId="0" applyFill="1" applyBorder="1" applyAlignment="1">
      <alignment horizontal="center"/>
    </xf>
    <xf numFmtId="0" fontId="0" fillId="20" borderId="72" xfId="0" applyFill="1" applyBorder="1" applyAlignment="1">
      <alignment horizontal="left"/>
    </xf>
    <xf numFmtId="0" fontId="0" fillId="0" borderId="0" xfId="4" applyFont="1"/>
    <xf numFmtId="1" fontId="0" fillId="0" borderId="0" xfId="4" applyNumberFormat="1" applyFont="1" applyAlignment="1">
      <alignment horizontal="left" vertical="center"/>
    </xf>
    <xf numFmtId="1" fontId="72" fillId="0" borderId="0" xfId="0" applyNumberFormat="1" applyFont="1" applyBorder="1"/>
    <xf numFmtId="0" fontId="50" fillId="8" borderId="43" xfId="0" applyNumberFormat="1" applyFont="1" applyFill="1" applyBorder="1" applyAlignment="1" applyProtection="1">
      <alignment horizontal="left" vertical="justify"/>
      <protection locked="0"/>
    </xf>
    <xf numFmtId="0" fontId="50" fillId="8" borderId="38" xfId="0" applyNumberFormat="1" applyFont="1" applyFill="1" applyBorder="1" applyAlignment="1" applyProtection="1">
      <alignment horizontal="left" vertical="justify"/>
      <protection locked="0"/>
    </xf>
    <xf numFmtId="0" fontId="50" fillId="8" borderId="40" xfId="0" applyNumberFormat="1" applyFont="1" applyFill="1" applyBorder="1" applyAlignment="1" applyProtection="1">
      <alignment horizontal="left" vertical="justify"/>
      <protection locked="0"/>
    </xf>
    <xf numFmtId="0" fontId="58" fillId="7" borderId="45" xfId="0" applyFont="1" applyFill="1" applyBorder="1" applyAlignment="1" applyProtection="1">
      <alignment horizontal="left" vertical="center" wrapText="1"/>
      <protection locked="0"/>
    </xf>
    <xf numFmtId="0" fontId="58" fillId="7" borderId="44" xfId="0" applyFont="1" applyFill="1" applyBorder="1" applyAlignment="1" applyProtection="1">
      <alignment horizontal="left" vertical="center" wrapText="1"/>
      <protection locked="0"/>
    </xf>
    <xf numFmtId="0" fontId="58" fillId="7" borderId="4" xfId="0" applyFont="1" applyFill="1" applyBorder="1" applyAlignment="1" applyProtection="1">
      <alignment horizontal="left" vertical="center" wrapText="1"/>
      <protection locked="0"/>
    </xf>
    <xf numFmtId="0" fontId="7" fillId="2" borderId="1" xfId="2" applyFont="1" applyFill="1" applyBorder="1" applyAlignment="1" applyProtection="1">
      <alignment horizontal="center" vertical="center" wrapText="1"/>
      <protection locked="0"/>
    </xf>
    <xf numFmtId="0" fontId="66" fillId="7" borderId="11" xfId="3" applyFont="1" applyFill="1" applyBorder="1" applyAlignment="1">
      <alignment horizontal="center" vertical="center"/>
    </xf>
    <xf numFmtId="0" fontId="72" fillId="0" borderId="0" xfId="0" applyFont="1"/>
    <xf numFmtId="0" fontId="72" fillId="0" borderId="0" xfId="0" applyFont="1" applyBorder="1" applyAlignment="1">
      <alignment horizontal="center" vertical="center"/>
    </xf>
    <xf numFmtId="0" fontId="72" fillId="0" borderId="0" xfId="0" applyFont="1" applyBorder="1"/>
    <xf numFmtId="0" fontId="51" fillId="31" borderId="0" xfId="11" applyFill="1" applyBorder="1" applyAlignment="1">
      <alignment vertical="center" wrapText="1"/>
    </xf>
    <xf numFmtId="0" fontId="5" fillId="31" borderId="0" xfId="2" applyFont="1" applyFill="1" applyBorder="1" applyAlignment="1">
      <alignment horizontal="left" vertical="center" wrapText="1"/>
    </xf>
    <xf numFmtId="0" fontId="7" fillId="31" borderId="0" xfId="2" applyFont="1" applyFill="1" applyBorder="1" applyAlignment="1">
      <alignment horizontal="left" vertical="center" wrapText="1"/>
    </xf>
    <xf numFmtId="0" fontId="5" fillId="31" borderId="0" xfId="2" applyFont="1" applyFill="1" applyBorder="1" applyAlignment="1">
      <alignment horizontal="left" vertical="center" wrapText="1"/>
    </xf>
    <xf numFmtId="0" fontId="7" fillId="31" borderId="0" xfId="2" applyFont="1" applyFill="1" applyBorder="1" applyAlignment="1">
      <alignment horizontal="left" vertical="center" wrapText="1"/>
    </xf>
    <xf numFmtId="0" fontId="5" fillId="31" borderId="0" xfId="2" applyFont="1" applyFill="1" applyBorder="1" applyAlignment="1" applyProtection="1">
      <alignment horizontal="left" vertical="center" wrapText="1"/>
    </xf>
    <xf numFmtId="2" fontId="63" fillId="0" borderId="0" xfId="2" applyNumberFormat="1" applyFont="1" applyAlignment="1" applyProtection="1">
      <alignment vertical="top"/>
      <protection locked="0"/>
    </xf>
    <xf numFmtId="0" fontId="63" fillId="0" borderId="0" xfId="2" applyFont="1" applyAlignment="1" applyProtection="1">
      <protection locked="0"/>
    </xf>
    <xf numFmtId="0" fontId="4" fillId="0" borderId="0" xfId="2" applyAlignment="1">
      <alignment horizontal="left" vertical="top"/>
    </xf>
    <xf numFmtId="0" fontId="51" fillId="30" borderId="16" xfId="11" applyFill="1" applyBorder="1" applyAlignment="1" applyProtection="1"/>
    <xf numFmtId="0" fontId="51" fillId="30" borderId="20" xfId="11" applyFill="1" applyBorder="1"/>
    <xf numFmtId="1" fontId="49" fillId="2" borderId="53" xfId="3" applyNumberFormat="1" applyFont="1" applyFill="1" applyBorder="1" applyAlignment="1" applyProtection="1">
      <alignment horizontal="right" vertical="center"/>
      <protection locked="0"/>
    </xf>
    <xf numFmtId="1" fontId="4" fillId="37" borderId="55" xfId="3" applyNumberFormat="1" applyFont="1" applyFill="1" applyBorder="1" applyAlignment="1" applyProtection="1">
      <alignment horizontal="right" vertical="center"/>
    </xf>
    <xf numFmtId="1" fontId="4" fillId="2" borderId="30" xfId="0" applyNumberFormat="1" applyFont="1" applyFill="1" applyBorder="1" applyAlignment="1" applyProtection="1">
      <alignment horizontal="right" vertical="center"/>
      <protection locked="0"/>
    </xf>
    <xf numFmtId="1" fontId="4" fillId="2" borderId="12" xfId="0" applyNumberFormat="1" applyFont="1" applyFill="1" applyBorder="1" applyAlignment="1" applyProtection="1">
      <alignment horizontal="right" vertical="center"/>
      <protection locked="0"/>
    </xf>
    <xf numFmtId="1" fontId="78" fillId="42" borderId="64" xfId="0" applyNumberFormat="1" applyFont="1" applyFill="1" applyBorder="1" applyAlignment="1">
      <alignment horizontal="right" vertical="center" wrapText="1"/>
    </xf>
    <xf numFmtId="1" fontId="78" fillId="42" borderId="51" xfId="0" applyNumberFormat="1" applyFont="1" applyFill="1" applyBorder="1" applyAlignment="1">
      <alignment horizontal="right" vertical="center" wrapText="1"/>
    </xf>
    <xf numFmtId="0" fontId="80" fillId="8" borderId="48" xfId="0" applyNumberFormat="1" applyFont="1" applyFill="1" applyBorder="1" applyAlignment="1" applyProtection="1">
      <alignment horizontal="left" vertical="justify"/>
      <protection locked="0"/>
    </xf>
    <xf numFmtId="1" fontId="4" fillId="2" borderId="17" xfId="0" applyNumberFormat="1" applyFont="1" applyFill="1" applyBorder="1" applyAlignment="1" applyProtection="1">
      <alignment horizontal="right" vertical="center"/>
      <protection locked="0"/>
    </xf>
    <xf numFmtId="0" fontId="81" fillId="46" borderId="0" xfId="4" applyFont="1" applyFill="1" applyAlignment="1">
      <alignment horizontal="left" vertical="center" wrapText="1"/>
    </xf>
    <xf numFmtId="0" fontId="0" fillId="0" borderId="14" xfId="0" applyBorder="1" applyAlignment="1">
      <alignment horizontal="center"/>
    </xf>
    <xf numFmtId="0" fontId="0" fillId="0" borderId="16" xfId="0" applyBorder="1" applyAlignment="1">
      <alignment horizontal="center"/>
    </xf>
    <xf numFmtId="0" fontId="0" fillId="0" borderId="16" xfId="4" applyFont="1" applyFill="1" applyBorder="1" applyAlignment="1">
      <alignment horizontal="center" vertical="center"/>
    </xf>
    <xf numFmtId="0" fontId="0" fillId="0" borderId="20" xfId="4" applyFont="1" applyFill="1" applyBorder="1" applyAlignment="1">
      <alignment horizontal="center" vertical="center"/>
    </xf>
    <xf numFmtId="0" fontId="0" fillId="0" borderId="14" xfId="4" applyFont="1" applyFill="1" applyBorder="1" applyAlignment="1">
      <alignment horizontal="center" vertical="center"/>
    </xf>
    <xf numFmtId="0" fontId="0" fillId="0" borderId="20" xfId="0" applyBorder="1" applyAlignment="1">
      <alignment horizontal="center"/>
    </xf>
    <xf numFmtId="0" fontId="0" fillId="0" borderId="13" xfId="4" applyFont="1" applyBorder="1" applyAlignment="1">
      <alignment horizontal="center" vertical="center"/>
    </xf>
    <xf numFmtId="0" fontId="1" fillId="0" borderId="14" xfId="4" applyFill="1" applyBorder="1" applyAlignment="1">
      <alignment horizontal="center" vertical="center"/>
    </xf>
    <xf numFmtId="0" fontId="0" fillId="0" borderId="15" xfId="4" applyFont="1" applyBorder="1" applyAlignment="1">
      <alignment horizontal="center" vertical="center"/>
    </xf>
    <xf numFmtId="0" fontId="1" fillId="0" borderId="0" xfId="4" applyFont="1" applyBorder="1" applyAlignment="1">
      <alignment horizontal="center" vertical="center"/>
    </xf>
    <xf numFmtId="0" fontId="0" fillId="0" borderId="19" xfId="0" applyBorder="1" applyAlignment="1">
      <alignment horizontal="center"/>
    </xf>
    <xf numFmtId="0" fontId="1" fillId="0" borderId="10" xfId="4" applyFont="1" applyFill="1" applyBorder="1" applyAlignment="1">
      <alignment horizontal="center" vertical="center"/>
    </xf>
    <xf numFmtId="0" fontId="30" fillId="0" borderId="0" xfId="0" quotePrefix="1" applyFont="1"/>
    <xf numFmtId="0" fontId="82" fillId="44" borderId="7" xfId="0" applyFont="1" applyFill="1" applyBorder="1" applyAlignment="1">
      <alignment horizontal="center" vertical="center" wrapText="1"/>
    </xf>
    <xf numFmtId="0" fontId="4" fillId="12" borderId="0" xfId="2" applyFill="1" applyAlignment="1">
      <alignment horizontal="center" vertical="center"/>
    </xf>
    <xf numFmtId="0" fontId="4" fillId="12" borderId="0" xfId="2" applyFill="1" applyAlignment="1">
      <alignment vertical="center"/>
    </xf>
    <xf numFmtId="0" fontId="4" fillId="12" borderId="0" xfId="2" applyFill="1"/>
    <xf numFmtId="0" fontId="4" fillId="40" borderId="0" xfId="2" applyFill="1" applyAlignment="1">
      <alignment horizontal="center" vertical="center"/>
    </xf>
    <xf numFmtId="0" fontId="4" fillId="40" borderId="0" xfId="2" applyFill="1" applyAlignment="1">
      <alignment vertical="center"/>
    </xf>
    <xf numFmtId="14" fontId="4" fillId="40" borderId="0" xfId="2" applyNumberFormat="1" applyFill="1" applyAlignment="1">
      <alignment horizontal="center" vertical="center"/>
    </xf>
    <xf numFmtId="14" fontId="4" fillId="12" borderId="0" xfId="2" applyNumberFormat="1" applyFill="1" applyAlignment="1">
      <alignment horizontal="center" vertical="center"/>
    </xf>
    <xf numFmtId="0" fontId="51" fillId="28" borderId="16" xfId="11" applyFill="1" applyBorder="1"/>
    <xf numFmtId="0" fontId="21" fillId="7" borderId="60" xfId="1" applyNumberFormat="1" applyFont="1" applyFill="1" applyBorder="1" applyAlignment="1" applyProtection="1">
      <alignment horizontal="center" vertical="center" wrapText="1"/>
    </xf>
    <xf numFmtId="0" fontId="21" fillId="7" borderId="49" xfId="1" applyNumberFormat="1" applyFont="1" applyFill="1" applyBorder="1" applyAlignment="1" applyProtection="1">
      <alignment horizontal="center" vertical="center" wrapText="1"/>
    </xf>
    <xf numFmtId="14" fontId="4" fillId="0" borderId="0" xfId="2" applyNumberFormat="1" applyAlignment="1">
      <alignment horizontal="center" vertical="center"/>
    </xf>
    <xf numFmtId="0" fontId="4" fillId="39" borderId="0" xfId="2" applyFill="1" applyAlignment="1">
      <alignment horizontal="center" vertical="center"/>
    </xf>
    <xf numFmtId="0" fontId="4" fillId="39" borderId="0" xfId="2" applyFill="1" applyAlignment="1">
      <alignment vertical="center"/>
    </xf>
    <xf numFmtId="14" fontId="4" fillId="39" borderId="0" xfId="2" applyNumberFormat="1" applyFill="1" applyAlignment="1">
      <alignment horizontal="center" vertical="center"/>
    </xf>
    <xf numFmtId="0" fontId="4" fillId="0" borderId="0" xfId="2" applyFill="1" applyAlignment="1">
      <alignment horizontal="center" vertical="center"/>
    </xf>
    <xf numFmtId="14" fontId="4" fillId="0" borderId="0" xfId="2" applyNumberFormat="1" applyFill="1" applyAlignment="1">
      <alignment horizontal="center" vertical="center"/>
    </xf>
    <xf numFmtId="0" fontId="4" fillId="47" borderId="0" xfId="2" applyFill="1" applyAlignment="1">
      <alignment horizontal="center" vertical="center"/>
    </xf>
    <xf numFmtId="0" fontId="4" fillId="47" borderId="0" xfId="2" applyFill="1" applyAlignment="1">
      <alignment vertical="center"/>
    </xf>
    <xf numFmtId="0" fontId="4" fillId="47" borderId="0" xfId="2" applyFill="1"/>
    <xf numFmtId="0" fontId="7" fillId="34" borderId="5" xfId="2" applyFont="1" applyFill="1" applyBorder="1" applyAlignment="1">
      <alignment horizontal="left" vertical="center"/>
    </xf>
    <xf numFmtId="0" fontId="42" fillId="31" borderId="9" xfId="2" applyFont="1" applyFill="1" applyBorder="1" applyAlignment="1">
      <alignment horizontal="right" wrapText="1"/>
    </xf>
    <xf numFmtId="0" fontId="44" fillId="31" borderId="22" xfId="2" applyFont="1" applyFill="1" applyBorder="1" applyAlignment="1">
      <alignment horizontal="center" vertical="center" wrapText="1"/>
    </xf>
    <xf numFmtId="0" fontId="23" fillId="31" borderId="21" xfId="2" applyFont="1" applyFill="1" applyBorder="1" applyAlignment="1">
      <alignment horizontal="center" vertical="center"/>
    </xf>
    <xf numFmtId="0" fontId="45" fillId="32" borderId="8" xfId="2" applyFont="1" applyFill="1" applyBorder="1" applyAlignment="1">
      <alignment horizontal="center" vertical="center"/>
    </xf>
    <xf numFmtId="0" fontId="5" fillId="31" borderId="0" xfId="2" applyFont="1" applyFill="1" applyBorder="1" applyAlignment="1">
      <alignment horizontal="left" vertical="top" wrapText="1"/>
    </xf>
    <xf numFmtId="0" fontId="7" fillId="31" borderId="0" xfId="2" applyFont="1" applyFill="1" applyBorder="1" applyAlignment="1">
      <alignment horizontal="center" vertical="center"/>
    </xf>
    <xf numFmtId="0" fontId="5" fillId="31" borderId="0" xfId="2" applyFont="1" applyFill="1" applyBorder="1" applyAlignment="1">
      <alignment horizontal="left" vertical="center" wrapText="1"/>
    </xf>
    <xf numFmtId="0" fontId="5" fillId="31" borderId="0" xfId="2" applyFont="1" applyFill="1" applyBorder="1" applyAlignment="1">
      <alignment horizontal="left" vertical="center"/>
    </xf>
    <xf numFmtId="0" fontId="79" fillId="31" borderId="0" xfId="11" applyFont="1" applyFill="1" applyBorder="1" applyAlignment="1" applyProtection="1">
      <alignment horizontal="left" vertical="center"/>
    </xf>
    <xf numFmtId="0" fontId="83" fillId="31" borderId="0" xfId="11" applyFont="1" applyFill="1" applyBorder="1" applyAlignment="1">
      <alignment horizontal="left" vertical="center"/>
    </xf>
    <xf numFmtId="0" fontId="44" fillId="31" borderId="22" xfId="2" applyFont="1" applyFill="1" applyBorder="1" applyAlignment="1">
      <alignment horizontal="center"/>
    </xf>
    <xf numFmtId="0" fontId="45" fillId="32" borderId="10" xfId="2" applyFont="1" applyFill="1" applyBorder="1" applyAlignment="1">
      <alignment horizontal="center" vertical="center"/>
    </xf>
    <xf numFmtId="0" fontId="7" fillId="31" borderId="0" xfId="2" applyFont="1" applyFill="1" applyBorder="1" applyAlignment="1">
      <alignment horizontal="left" vertical="center" wrapText="1"/>
    </xf>
    <xf numFmtId="0" fontId="7" fillId="31" borderId="0" xfId="2" applyFont="1" applyFill="1" applyBorder="1" applyAlignment="1">
      <alignment horizontal="left" wrapText="1"/>
    </xf>
    <xf numFmtId="0" fontId="83" fillId="31" borderId="0" xfId="11" applyFont="1" applyFill="1" applyBorder="1" applyAlignment="1">
      <alignment horizontal="center" vertical="center"/>
    </xf>
    <xf numFmtId="0" fontId="79" fillId="31" borderId="0" xfId="11" applyFont="1" applyFill="1" applyBorder="1" applyAlignment="1" applyProtection="1">
      <alignment horizontal="center" vertical="center" wrapText="1"/>
    </xf>
    <xf numFmtId="0" fontId="7" fillId="34" borderId="5" xfId="2" applyFont="1" applyFill="1" applyBorder="1" applyAlignment="1">
      <alignment horizontal="left" vertical="center" wrapText="1"/>
    </xf>
    <xf numFmtId="0" fontId="5" fillId="31" borderId="22" xfId="2" applyFont="1" applyFill="1" applyBorder="1" applyAlignment="1">
      <alignment horizontal="left" vertical="top" wrapText="1"/>
    </xf>
    <xf numFmtId="0" fontId="74" fillId="31" borderId="0" xfId="2" applyFont="1" applyFill="1" applyBorder="1" applyAlignment="1">
      <alignment horizontal="left" vertical="center" wrapText="1"/>
    </xf>
    <xf numFmtId="0" fontId="44" fillId="31" borderId="22" xfId="2" applyFont="1" applyFill="1" applyBorder="1" applyAlignment="1" applyProtection="1">
      <alignment horizontal="center" vertical="center"/>
    </xf>
    <xf numFmtId="0" fontId="23" fillId="31" borderId="21" xfId="2" applyFont="1" applyFill="1" applyBorder="1" applyAlignment="1" applyProtection="1">
      <alignment horizontal="center" vertical="center"/>
    </xf>
    <xf numFmtId="0" fontId="45" fillId="32" borderId="10" xfId="2" applyFont="1" applyFill="1" applyBorder="1" applyAlignment="1" applyProtection="1">
      <alignment horizontal="center" vertical="center"/>
    </xf>
    <xf numFmtId="0" fontId="5" fillId="31" borderId="0" xfId="2" applyFont="1" applyFill="1" applyBorder="1" applyAlignment="1" applyProtection="1">
      <alignment horizontal="left" wrapText="1"/>
    </xf>
    <xf numFmtId="0" fontId="5" fillId="2" borderId="0" xfId="2" applyFont="1" applyFill="1" applyBorder="1" applyAlignment="1" applyProtection="1">
      <alignment horizontal="center" vertical="center"/>
      <protection locked="0"/>
    </xf>
    <xf numFmtId="0" fontId="5" fillId="3" borderId="0" xfId="2" applyFont="1" applyFill="1" applyBorder="1" applyAlignment="1" applyProtection="1">
      <alignment horizontal="center" vertical="center"/>
      <protection locked="0"/>
    </xf>
    <xf numFmtId="0" fontId="7" fillId="3" borderId="26" xfId="2" applyFont="1" applyFill="1" applyBorder="1" applyAlignment="1" applyProtection="1">
      <alignment horizontal="left"/>
      <protection locked="0"/>
    </xf>
    <xf numFmtId="0" fontId="7" fillId="3" borderId="8" xfId="2" applyFont="1" applyFill="1" applyBorder="1" applyAlignment="1" applyProtection="1">
      <alignment horizontal="left"/>
      <protection locked="0"/>
    </xf>
    <xf numFmtId="0" fontId="7" fillId="3" borderId="7" xfId="2" applyFont="1" applyFill="1" applyBorder="1" applyAlignment="1" applyProtection="1">
      <alignment horizontal="left"/>
      <protection locked="0"/>
    </xf>
    <xf numFmtId="0" fontId="5" fillId="31" borderId="0" xfId="2" applyFont="1" applyFill="1" applyBorder="1" applyAlignment="1" applyProtection="1">
      <alignment horizontal="left" vertical="center" wrapText="1"/>
    </xf>
    <xf numFmtId="0" fontId="5" fillId="31" borderId="16" xfId="2" applyFont="1" applyFill="1" applyBorder="1" applyAlignment="1" applyProtection="1">
      <alignment horizontal="left" vertical="center" wrapText="1"/>
    </xf>
    <xf numFmtId="49" fontId="5" fillId="2" borderId="0" xfId="2" applyNumberFormat="1" applyFont="1" applyFill="1" applyBorder="1" applyAlignment="1" applyProtection="1">
      <alignment horizontal="center" vertical="center"/>
      <protection locked="0"/>
    </xf>
    <xf numFmtId="49" fontId="5" fillId="3" borderId="0" xfId="2" applyNumberFormat="1" applyFont="1" applyFill="1" applyBorder="1" applyAlignment="1" applyProtection="1">
      <alignment horizontal="center" vertical="center"/>
      <protection locked="0"/>
    </xf>
    <xf numFmtId="0" fontId="48" fillId="31" borderId="0" xfId="2" applyFont="1" applyFill="1" applyBorder="1" applyAlignment="1" applyProtection="1">
      <alignment horizontal="center" wrapText="1"/>
    </xf>
    <xf numFmtId="0" fontId="67" fillId="44" borderId="26" xfId="0" applyFont="1" applyFill="1" applyBorder="1" applyAlignment="1">
      <alignment horizontal="center" vertical="center" wrapText="1"/>
    </xf>
    <xf numFmtId="0" fontId="68" fillId="44" borderId="8" xfId="0" applyFont="1" applyFill="1" applyBorder="1" applyAlignment="1">
      <alignment horizontal="center" vertical="center" wrapText="1"/>
    </xf>
    <xf numFmtId="0" fontId="68" fillId="44" borderId="7" xfId="0" applyFont="1" applyFill="1" applyBorder="1" applyAlignment="1">
      <alignment horizontal="center" vertical="center" wrapText="1"/>
    </xf>
    <xf numFmtId="0" fontId="54" fillId="6" borderId="29" xfId="3" applyFont="1" applyFill="1" applyBorder="1" applyAlignment="1">
      <alignment horizontal="center" vertical="center" wrapText="1"/>
    </xf>
    <xf numFmtId="0" fontId="54" fillId="6" borderId="31" xfId="3" applyFont="1" applyFill="1" applyBorder="1" applyAlignment="1">
      <alignment horizontal="center" vertical="center" wrapText="1"/>
    </xf>
    <xf numFmtId="0" fontId="54" fillId="6" borderId="9" xfId="3" applyFont="1" applyFill="1" applyBorder="1" applyAlignment="1">
      <alignment horizontal="center" vertical="center" wrapText="1"/>
    </xf>
    <xf numFmtId="0" fontId="54" fillId="6" borderId="14" xfId="3" applyFont="1" applyFill="1" applyBorder="1" applyAlignment="1">
      <alignment horizontal="center" vertical="center" wrapText="1"/>
    </xf>
    <xf numFmtId="0" fontId="54" fillId="6" borderId="10" xfId="3" applyFont="1" applyFill="1" applyBorder="1" applyAlignment="1">
      <alignment horizontal="center" vertical="center" wrapText="1"/>
    </xf>
    <xf numFmtId="0" fontId="54" fillId="6" borderId="20" xfId="3" applyFont="1" applyFill="1" applyBorder="1" applyAlignment="1">
      <alignment horizontal="center" vertical="center" wrapText="1"/>
    </xf>
    <xf numFmtId="0" fontId="34" fillId="0" borderId="0" xfId="3" applyFont="1" applyFill="1" applyBorder="1" applyAlignment="1">
      <alignment horizontal="left" vertical="center" wrapText="1"/>
    </xf>
    <xf numFmtId="0" fontId="34" fillId="0" borderId="1" xfId="3" applyFont="1" applyBorder="1" applyAlignment="1">
      <alignment horizontal="left" vertical="center" wrapText="1"/>
    </xf>
    <xf numFmtId="0" fontId="31" fillId="37" borderId="1" xfId="3" applyFont="1" applyFill="1" applyBorder="1" applyAlignment="1">
      <alignment horizontal="left" vertical="center" wrapText="1"/>
    </xf>
    <xf numFmtId="0" fontId="31" fillId="8" borderId="1" xfId="3" applyFont="1" applyFill="1" applyBorder="1" applyAlignment="1">
      <alignment horizontal="left" vertical="center" wrapText="1"/>
    </xf>
    <xf numFmtId="0" fontId="35" fillId="0" borderId="0" xfId="3" applyFont="1" applyFill="1" applyBorder="1" applyAlignment="1">
      <alignment horizontal="left" vertical="top" wrapText="1"/>
    </xf>
    <xf numFmtId="0" fontId="54" fillId="6" borderId="13" xfId="3" applyFont="1" applyFill="1" applyBorder="1" applyAlignment="1">
      <alignment horizontal="center" vertical="center" wrapText="1"/>
    </xf>
    <xf numFmtId="0" fontId="54" fillId="6" borderId="14" xfId="3" applyFont="1" applyFill="1" applyBorder="1" applyAlignment="1">
      <alignment horizontal="center" vertical="center"/>
    </xf>
    <xf numFmtId="0" fontId="54" fillId="6" borderId="19" xfId="3" applyFont="1" applyFill="1" applyBorder="1" applyAlignment="1">
      <alignment horizontal="center" vertical="center"/>
    </xf>
    <xf numFmtId="0" fontId="54" fillId="6" borderId="20" xfId="3" applyFont="1" applyFill="1" applyBorder="1" applyAlignment="1">
      <alignment horizontal="center" vertical="center"/>
    </xf>
    <xf numFmtId="0" fontId="54" fillId="6" borderId="31" xfId="3" applyFont="1" applyFill="1" applyBorder="1" applyAlignment="1">
      <alignment horizontal="center" vertical="center"/>
    </xf>
    <xf numFmtId="0" fontId="68" fillId="44" borderId="26" xfId="0" applyFont="1" applyFill="1" applyBorder="1" applyAlignment="1">
      <alignment horizontal="center" vertical="center" wrapText="1"/>
    </xf>
    <xf numFmtId="0" fontId="31" fillId="42" borderId="1" xfId="3" applyFont="1" applyFill="1" applyBorder="1" applyAlignment="1">
      <alignment horizontal="left" vertical="center" wrapText="1"/>
    </xf>
    <xf numFmtId="0" fontId="38" fillId="23" borderId="13" xfId="2" applyFont="1" applyFill="1" applyBorder="1" applyAlignment="1">
      <alignment horizontal="left"/>
    </xf>
    <xf numFmtId="0" fontId="38" fillId="23" borderId="14" xfId="2" applyFont="1" applyFill="1" applyBorder="1" applyAlignment="1">
      <alignment horizontal="left"/>
    </xf>
    <xf numFmtId="0" fontId="38" fillId="25" borderId="13" xfId="2" applyFont="1" applyFill="1" applyBorder="1" applyAlignment="1">
      <alignment horizontal="left"/>
    </xf>
    <xf numFmtId="0" fontId="38" fillId="25" borderId="14" xfId="2" applyFont="1" applyFill="1" applyBorder="1" applyAlignment="1">
      <alignment horizontal="left"/>
    </xf>
    <xf numFmtId="0" fontId="38" fillId="27" borderId="13" xfId="2" applyFont="1" applyFill="1" applyBorder="1" applyAlignment="1">
      <alignment horizontal="left"/>
    </xf>
    <xf numFmtId="0" fontId="38" fillId="27" borderId="14" xfId="2" applyFont="1" applyFill="1" applyBorder="1" applyAlignment="1">
      <alignment horizontal="left"/>
    </xf>
    <xf numFmtId="0" fontId="38" fillId="29" borderId="13" xfId="2" applyFont="1" applyFill="1" applyBorder="1" applyAlignment="1">
      <alignment horizontal="left" vertical="center" wrapText="1"/>
    </xf>
    <xf numFmtId="0" fontId="38" fillId="29" borderId="14" xfId="2" applyFont="1" applyFill="1" applyBorder="1" applyAlignment="1">
      <alignment horizontal="left" vertical="center" wrapText="1"/>
    </xf>
    <xf numFmtId="0" fontId="55" fillId="41" borderId="10" xfId="16" applyFont="1" applyFill="1" applyBorder="1" applyAlignment="1">
      <alignment horizontal="center" vertical="center"/>
    </xf>
    <xf numFmtId="0" fontId="55" fillId="45" borderId="10" xfId="16" applyFont="1" applyFill="1" applyBorder="1" applyAlignment="1">
      <alignment horizontal="center" vertical="center"/>
    </xf>
    <xf numFmtId="0" fontId="0" fillId="17" borderId="0" xfId="0" applyFill="1" applyAlignment="1">
      <alignment horizontal="center" vertical="top" wrapText="1"/>
    </xf>
  </cellXfs>
  <cellStyles count="17">
    <cellStyle name="Comma" xfId="1" builtinId="3"/>
    <cellStyle name="Comma 2" xfId="13" xr:uid="{00000000-0005-0000-0000-000001000000}"/>
    <cellStyle name="Comma 2 2" xfId="15" xr:uid="{00000000-0005-0000-0000-000002000000}"/>
    <cellStyle name="Comma 3" xfId="14" xr:uid="{00000000-0005-0000-0000-000003000000}"/>
    <cellStyle name="Hyperlink" xfId="11" builtinId="8" customBuiltin="1"/>
    <cellStyle name="Hyperlink 2" xfId="5" xr:uid="{00000000-0005-0000-0000-000005000000}"/>
    <cellStyle name="Hyperlink 3" xfId="6" xr:uid="{00000000-0005-0000-0000-000006000000}"/>
    <cellStyle name="Lien hypertexte 2" xfId="7" xr:uid="{00000000-0005-0000-0000-000007000000}"/>
    <cellStyle name="Lien hypertexte_120417_OECD_EXP_2012_mio EURO_NACE 2_ICEDD_test_3" xfId="8" xr:uid="{00000000-0005-0000-0000-000008000000}"/>
    <cellStyle name="Normal" xfId="0" builtinId="0"/>
    <cellStyle name="Normal 2" xfId="10" xr:uid="{00000000-0005-0000-0000-00000A000000}"/>
    <cellStyle name="Normal 2 2 2" xfId="2" xr:uid="{00000000-0005-0000-0000-00000B000000}"/>
    <cellStyle name="Normal 3" xfId="12" xr:uid="{00000000-0005-0000-0000-00000C000000}"/>
    <cellStyle name="Normal 3 2" xfId="16" xr:uid="{00000000-0005-0000-0000-00000D000000}"/>
    <cellStyle name="Normal 6" xfId="3" xr:uid="{00000000-0005-0000-0000-00000E000000}"/>
    <cellStyle name="Normal 7" xfId="9" xr:uid="{00000000-0005-0000-0000-00000F000000}"/>
    <cellStyle name="Normal 9 2" xfId="4" xr:uid="{00000000-0005-0000-0000-000010000000}"/>
  </cellStyles>
  <dxfs count="5">
    <dxf>
      <font>
        <color rgb="FF9C0006"/>
      </font>
      <fill>
        <patternFill>
          <bgColor rgb="FFFFC7CE"/>
        </patternFill>
      </fill>
    </dxf>
    <dxf>
      <font>
        <color rgb="FF9C0006"/>
      </font>
      <fill>
        <patternFill>
          <bgColor rgb="FFFFC7CE"/>
        </patternFill>
      </fill>
    </dxf>
    <dxf>
      <fill>
        <patternFill>
          <bgColor rgb="FFFF9999"/>
        </patternFill>
      </fill>
    </dxf>
    <dxf>
      <fill>
        <patternFill>
          <bgColor rgb="FFFF9999"/>
        </patternFill>
      </fill>
    </dxf>
    <dxf>
      <fill>
        <patternFill>
          <bgColor rgb="FFFF9999"/>
        </patternFill>
      </fill>
    </dxf>
  </dxfs>
  <tableStyles count="0" defaultTableStyle="TableStyleMedium2" defaultPivotStyle="PivotStyleLight16"/>
  <colors>
    <mruColors>
      <color rgb="FF0000FF"/>
      <color rgb="FFD8F0EF"/>
      <color rgb="FF88D2CE"/>
      <color rgb="FFA6A6A6"/>
      <color rgb="FFE07CD4"/>
      <color rgb="FFCC00CC"/>
      <color rgb="FF41AFAA"/>
      <color rgb="FFFF9999"/>
      <color rgb="FFCDCDCD"/>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Radio" checked="Checked" firstButton="1" fmlaLink="A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checked="Checked" fmlaLink="A2" lockText="1" noThreeD="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4714876</xdr:colOff>
      <xdr:row>1</xdr:row>
      <xdr:rowOff>219576</xdr:rowOff>
    </xdr:from>
    <xdr:to>
      <xdr:col>3</xdr:col>
      <xdr:colOff>6909</xdr:colOff>
      <xdr:row>1</xdr:row>
      <xdr:rowOff>598215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33976" y="391026"/>
          <a:ext cx="2388158" cy="3786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xdr:row>
      <xdr:rowOff>104776</xdr:rowOff>
    </xdr:from>
    <xdr:ext cx="1628775" cy="801993"/>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82700" y="263526"/>
          <a:ext cx="1628775" cy="80199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1107876</xdr:colOff>
      <xdr:row>2</xdr:row>
      <xdr:rowOff>215900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098352" cy="542960"/>
        </a:xfrm>
        <a:prstGeom prst="rect">
          <a:avLst/>
        </a:prstGeom>
      </xdr:spPr>
    </xdr:pic>
    <xdr:clientData/>
  </xdr:twoCellAnchor>
  <xdr:twoCellAnchor editAs="oneCell">
    <xdr:from>
      <xdr:col>4</xdr:col>
      <xdr:colOff>476250</xdr:colOff>
      <xdr:row>1</xdr:row>
      <xdr:rowOff>44450</xdr:rowOff>
    </xdr:from>
    <xdr:to>
      <xdr:col>5</xdr:col>
      <xdr:colOff>559</xdr:colOff>
      <xdr:row>2</xdr:row>
      <xdr:rowOff>57150</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91375" y="130175"/>
          <a:ext cx="2581834" cy="374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4000500</xdr:colOff>
      <xdr:row>1</xdr:row>
      <xdr:rowOff>127832</xdr:rowOff>
    </xdr:from>
    <xdr:to>
      <xdr:col>6</xdr:col>
      <xdr:colOff>558</xdr:colOff>
      <xdr:row>1</xdr:row>
      <xdr:rowOff>485774</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289757"/>
          <a:ext cx="2372283" cy="357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152400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41384"/>
        </a:xfrm>
        <a:prstGeom prst="rect">
          <a:avLst/>
        </a:prstGeom>
      </xdr:spPr>
    </xdr:pic>
    <xdr:clientData/>
  </xdr:twoCellAnchor>
  <xdr:twoCellAnchor editAs="oneCell">
    <xdr:from>
      <xdr:col>4</xdr:col>
      <xdr:colOff>4000500</xdr:colOff>
      <xdr:row>1</xdr:row>
      <xdr:rowOff>134510</xdr:rowOff>
    </xdr:from>
    <xdr:to>
      <xdr:col>6</xdr:col>
      <xdr:colOff>559</xdr:colOff>
      <xdr:row>1</xdr:row>
      <xdr:rowOff>495300</xdr:rowOff>
    </xdr:to>
    <xdr:pic>
      <xdr:nvPicPr>
        <xdr:cNvPr id="5" name="Picture 4" descr="estat RGB">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296435"/>
          <a:ext cx="2372284" cy="360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1381125</xdr:colOff>
      <xdr:row>1</xdr:row>
      <xdr:rowOff>152400</xdr:rowOff>
    </xdr:from>
    <xdr:to>
      <xdr:col>7</xdr:col>
      <xdr:colOff>6910</xdr:colOff>
      <xdr:row>1</xdr:row>
      <xdr:rowOff>501650</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29425" y="314325"/>
          <a:ext cx="2378635" cy="349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4</xdr:col>
          <xdr:colOff>6350</xdr:colOff>
          <xdr:row>11</xdr:row>
          <xdr:rowOff>12700</xdr:rowOff>
        </xdr:from>
        <xdr:to>
          <xdr:col>6</xdr:col>
          <xdr:colOff>3803650</xdr:colOff>
          <xdr:row>13</xdr:row>
          <xdr:rowOff>444500</xdr:rowOff>
        </xdr:to>
        <xdr:grpSp>
          <xdr:nvGrpSpPr>
            <xdr:cNvPr id="4" name="Group 3">
              <a:extLst>
                <a:ext uri="{FF2B5EF4-FFF2-40B4-BE49-F238E27FC236}">
                  <a16:creationId xmlns:a16="http://schemas.microsoft.com/office/drawing/2014/main" id="{00000000-0008-0000-0500-000004000000}"/>
                </a:ext>
              </a:extLst>
            </xdr:cNvPr>
            <xdr:cNvGrpSpPr/>
          </xdr:nvGrpSpPr>
          <xdr:grpSpPr>
            <a:xfrm>
              <a:off x="3502025" y="3270250"/>
              <a:ext cx="5702300" cy="1460500"/>
              <a:chOff x="3670302" y="3111493"/>
              <a:chExt cx="5734050" cy="1460501"/>
            </a:xfrm>
          </xdr:grpSpPr>
          <xdr:sp macro="" textlink="">
            <xdr:nvSpPr>
              <xdr:cNvPr id="6151" name="Option Button 7" hidden="1">
                <a:extLst>
                  <a:ext uri="{63B3BB69-23CF-44E3-9099-C40C66FF867C}">
                    <a14:compatExt spid="_x0000_s6151"/>
                  </a:ext>
                  <a:ext uri="{FF2B5EF4-FFF2-40B4-BE49-F238E27FC236}">
                    <a16:creationId xmlns:a16="http://schemas.microsoft.com/office/drawing/2014/main" id="{00000000-0008-0000-0500-000007180000}"/>
                  </a:ext>
                </a:extLst>
              </xdr:cNvPr>
              <xdr:cNvSpPr/>
            </xdr:nvSpPr>
            <xdr:spPr bwMode="auto">
              <a:xfrm>
                <a:off x="3683000" y="3111493"/>
                <a:ext cx="5568950" cy="46354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A1: Plastic packaging waste generated – placed-on-the-market approach based on producer responsibility organisations’ data</a:t>
                </a:r>
              </a:p>
            </xdr:txBody>
          </xdr:sp>
          <xdr:sp macro="" textlink="">
            <xdr:nvSpPr>
              <xdr:cNvPr id="6152" name="Option Button 8" hidden="1">
                <a:extLst>
                  <a:ext uri="{63B3BB69-23CF-44E3-9099-C40C66FF867C}">
                    <a14:compatExt spid="_x0000_s6152"/>
                  </a:ext>
                  <a:ext uri="{FF2B5EF4-FFF2-40B4-BE49-F238E27FC236}">
                    <a16:creationId xmlns:a16="http://schemas.microsoft.com/office/drawing/2014/main" id="{00000000-0008-0000-0500-000008180000}"/>
                  </a:ext>
                </a:extLst>
              </xdr:cNvPr>
              <xdr:cNvSpPr/>
            </xdr:nvSpPr>
            <xdr:spPr bwMode="auto">
              <a:xfrm>
                <a:off x="3670302" y="3638550"/>
                <a:ext cx="5734050" cy="4318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A2: Plastic packaging waste generated – placed-on-the-market approach based on data other than producer responsibility organisations’</a:t>
                </a:r>
              </a:p>
            </xdr:txBody>
          </xdr:sp>
          <xdr:sp macro="" textlink="">
            <xdr:nvSpPr>
              <xdr:cNvPr id="6153" name="Option Button 9" hidden="1">
                <a:extLst>
                  <a:ext uri="{63B3BB69-23CF-44E3-9099-C40C66FF867C}">
                    <a14:compatExt spid="_x0000_s6153"/>
                  </a:ext>
                  <a:ext uri="{FF2B5EF4-FFF2-40B4-BE49-F238E27FC236}">
                    <a16:creationId xmlns:a16="http://schemas.microsoft.com/office/drawing/2014/main" id="{00000000-0008-0000-0500-000009180000}"/>
                  </a:ext>
                </a:extLst>
              </xdr:cNvPr>
              <xdr:cNvSpPr/>
            </xdr:nvSpPr>
            <xdr:spPr bwMode="auto">
              <a:xfrm>
                <a:off x="3676650" y="4171948"/>
                <a:ext cx="5511800" cy="40004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Not any placed on the market methodology has been applied</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15</xdr:row>
          <xdr:rowOff>38100</xdr:rowOff>
        </xdr:from>
        <xdr:to>
          <xdr:col>6</xdr:col>
          <xdr:colOff>3257550</xdr:colOff>
          <xdr:row>15</xdr:row>
          <xdr:rowOff>476250</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5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B: Check this box to insert data on plastic packaging waste generated according to the waste analysis approach </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1743075</xdr:colOff>
          <xdr:row>5</xdr:row>
          <xdr:rowOff>28575</xdr:rowOff>
        </xdr:from>
        <xdr:to>
          <xdr:col>5</xdr:col>
          <xdr:colOff>2457450</xdr:colOff>
          <xdr:row>5</xdr:row>
          <xdr:rowOff>485775</xdr:rowOff>
        </xdr:to>
        <xdr:sp macro="" textlink="">
          <xdr:nvSpPr>
            <xdr:cNvPr id="74765" name="formulas" descr="Lock formulas" hidden="1">
              <a:extLst>
                <a:ext uri="{63B3BB69-23CF-44E3-9099-C40C66FF867C}">
                  <a14:compatExt spid="_x0000_s74765"/>
                </a:ext>
                <a:ext uri="{FF2B5EF4-FFF2-40B4-BE49-F238E27FC236}">
                  <a16:creationId xmlns:a16="http://schemas.microsoft.com/office/drawing/2014/main" id="{00000000-0008-0000-0600-00000D2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981075</xdr:colOff>
          <xdr:row>4</xdr:row>
          <xdr:rowOff>19050</xdr:rowOff>
        </xdr:from>
        <xdr:to>
          <xdr:col>5</xdr:col>
          <xdr:colOff>2076450</xdr:colOff>
          <xdr:row>4</xdr:row>
          <xdr:rowOff>476250</xdr:rowOff>
        </xdr:to>
        <xdr:sp macro="" textlink="">
          <xdr:nvSpPr>
            <xdr:cNvPr id="74766" name="Button 14" hidden="1">
              <a:extLst>
                <a:ext uri="{63B3BB69-23CF-44E3-9099-C40C66FF867C}">
                  <a14:compatExt spid="_x0000_s74766"/>
                </a:ext>
                <a:ext uri="{FF2B5EF4-FFF2-40B4-BE49-F238E27FC236}">
                  <a16:creationId xmlns:a16="http://schemas.microsoft.com/office/drawing/2014/main" id="{00000000-0008-0000-0600-00000E2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2152650</xdr:colOff>
          <xdr:row>4</xdr:row>
          <xdr:rowOff>19050</xdr:rowOff>
        </xdr:from>
        <xdr:to>
          <xdr:col>5</xdr:col>
          <xdr:colOff>2857500</xdr:colOff>
          <xdr:row>4</xdr:row>
          <xdr:rowOff>476250</xdr:rowOff>
        </xdr:to>
        <xdr:sp macro="" textlink="">
          <xdr:nvSpPr>
            <xdr:cNvPr id="74767" name="Button 15" hidden="1">
              <a:extLst>
                <a:ext uri="{63B3BB69-23CF-44E3-9099-C40C66FF867C}">
                  <a14:compatExt spid="_x0000_s74767"/>
                </a:ext>
                <a:ext uri="{FF2B5EF4-FFF2-40B4-BE49-F238E27FC236}">
                  <a16:creationId xmlns:a16="http://schemas.microsoft.com/office/drawing/2014/main" id="{00000000-0008-0000-0600-00000F2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1657350</xdr:colOff>
          <xdr:row>5</xdr:row>
          <xdr:rowOff>28575</xdr:rowOff>
        </xdr:from>
        <xdr:to>
          <xdr:col>5</xdr:col>
          <xdr:colOff>2362200</xdr:colOff>
          <xdr:row>5</xdr:row>
          <xdr:rowOff>476250</xdr:rowOff>
        </xdr:to>
        <xdr:sp macro="" textlink="">
          <xdr:nvSpPr>
            <xdr:cNvPr id="69633" name="formulas" descr="Lock formulas" hidden="1">
              <a:extLst>
                <a:ext uri="{63B3BB69-23CF-44E3-9099-C40C66FF867C}">
                  <a14:compatExt spid="_x0000_s69633"/>
                </a:ext>
                <a:ext uri="{FF2B5EF4-FFF2-40B4-BE49-F238E27FC236}">
                  <a16:creationId xmlns:a16="http://schemas.microsoft.com/office/drawing/2014/main" id="{00000000-0008-0000-0700-0000011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895350</xdr:colOff>
          <xdr:row>4</xdr:row>
          <xdr:rowOff>19050</xdr:rowOff>
        </xdr:from>
        <xdr:to>
          <xdr:col>5</xdr:col>
          <xdr:colOff>1962150</xdr:colOff>
          <xdr:row>4</xdr:row>
          <xdr:rowOff>476250</xdr:rowOff>
        </xdr:to>
        <xdr:sp macro="" textlink="">
          <xdr:nvSpPr>
            <xdr:cNvPr id="69634" name="Button 2" hidden="1">
              <a:extLst>
                <a:ext uri="{63B3BB69-23CF-44E3-9099-C40C66FF867C}">
                  <a14:compatExt spid="_x0000_s69634"/>
                </a:ext>
                <a:ext uri="{FF2B5EF4-FFF2-40B4-BE49-F238E27FC236}">
                  <a16:creationId xmlns:a16="http://schemas.microsoft.com/office/drawing/2014/main" id="{00000000-0008-0000-0700-0000021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19050</xdr:rowOff>
        </xdr:from>
        <xdr:to>
          <xdr:col>5</xdr:col>
          <xdr:colOff>2762250</xdr:colOff>
          <xdr:row>4</xdr:row>
          <xdr:rowOff>476250</xdr:rowOff>
        </xdr:to>
        <xdr:sp macro="" textlink="">
          <xdr:nvSpPr>
            <xdr:cNvPr id="69635" name="Button 3" hidden="1">
              <a:extLst>
                <a:ext uri="{63B3BB69-23CF-44E3-9099-C40C66FF867C}">
                  <a14:compatExt spid="_x0000_s69635"/>
                </a:ext>
                <a:ext uri="{FF2B5EF4-FFF2-40B4-BE49-F238E27FC236}">
                  <a16:creationId xmlns:a16="http://schemas.microsoft.com/office/drawing/2014/main" id="{00000000-0008-0000-0700-0000031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1600200</xdr:colOff>
          <xdr:row>5</xdr:row>
          <xdr:rowOff>38100</xdr:rowOff>
        </xdr:from>
        <xdr:to>
          <xdr:col>5</xdr:col>
          <xdr:colOff>2314575</xdr:colOff>
          <xdr:row>5</xdr:row>
          <xdr:rowOff>485775</xdr:rowOff>
        </xdr:to>
        <xdr:sp macro="" textlink="">
          <xdr:nvSpPr>
            <xdr:cNvPr id="70661" name="formulas" descr="Lock formulas" hidden="1">
              <a:extLst>
                <a:ext uri="{63B3BB69-23CF-44E3-9099-C40C66FF867C}">
                  <a14:compatExt spid="_x0000_s70661"/>
                </a:ext>
                <a:ext uri="{FF2B5EF4-FFF2-40B4-BE49-F238E27FC236}">
                  <a16:creationId xmlns:a16="http://schemas.microsoft.com/office/drawing/2014/main" id="{00000000-0008-0000-0800-0000051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895350</xdr:colOff>
          <xdr:row>4</xdr:row>
          <xdr:rowOff>28575</xdr:rowOff>
        </xdr:from>
        <xdr:to>
          <xdr:col>5</xdr:col>
          <xdr:colOff>1971675</xdr:colOff>
          <xdr:row>4</xdr:row>
          <xdr:rowOff>476250</xdr:rowOff>
        </xdr:to>
        <xdr:sp macro="" textlink="">
          <xdr:nvSpPr>
            <xdr:cNvPr id="70662" name="Button 6" hidden="1">
              <a:extLst>
                <a:ext uri="{63B3BB69-23CF-44E3-9099-C40C66FF867C}">
                  <a14:compatExt spid="_x0000_s70662"/>
                </a:ext>
                <a:ext uri="{FF2B5EF4-FFF2-40B4-BE49-F238E27FC236}">
                  <a16:creationId xmlns:a16="http://schemas.microsoft.com/office/drawing/2014/main" id="{00000000-0008-0000-0800-0000061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28575</xdr:rowOff>
        </xdr:from>
        <xdr:to>
          <xdr:col>5</xdr:col>
          <xdr:colOff>2762250</xdr:colOff>
          <xdr:row>4</xdr:row>
          <xdr:rowOff>476250</xdr:rowOff>
        </xdr:to>
        <xdr:sp macro="" textlink="">
          <xdr:nvSpPr>
            <xdr:cNvPr id="70663" name="Button 7" hidden="1">
              <a:extLst>
                <a:ext uri="{63B3BB69-23CF-44E3-9099-C40C66FF867C}">
                  <a14:compatExt spid="_x0000_s70663"/>
                </a:ext>
                <a:ext uri="{FF2B5EF4-FFF2-40B4-BE49-F238E27FC236}">
                  <a16:creationId xmlns:a16="http://schemas.microsoft.com/office/drawing/2014/main" id="{00000000-0008-0000-0800-0000071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1733550</xdr:colOff>
          <xdr:row>5</xdr:row>
          <xdr:rowOff>38100</xdr:rowOff>
        </xdr:from>
        <xdr:to>
          <xdr:col>5</xdr:col>
          <xdr:colOff>2457450</xdr:colOff>
          <xdr:row>5</xdr:row>
          <xdr:rowOff>485775</xdr:rowOff>
        </xdr:to>
        <xdr:sp macro="" textlink="">
          <xdr:nvSpPr>
            <xdr:cNvPr id="73732" name="formulas" descr="Lock formulas" hidden="1">
              <a:extLst>
                <a:ext uri="{63B3BB69-23CF-44E3-9099-C40C66FF867C}">
                  <a14:compatExt spid="_x0000_s73732"/>
                </a:ext>
                <a:ext uri="{FF2B5EF4-FFF2-40B4-BE49-F238E27FC236}">
                  <a16:creationId xmlns:a16="http://schemas.microsoft.com/office/drawing/2014/main" id="{00000000-0008-0000-0900-0000042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981075</xdr:colOff>
          <xdr:row>4</xdr:row>
          <xdr:rowOff>19050</xdr:rowOff>
        </xdr:from>
        <xdr:to>
          <xdr:col>5</xdr:col>
          <xdr:colOff>2076450</xdr:colOff>
          <xdr:row>4</xdr:row>
          <xdr:rowOff>476250</xdr:rowOff>
        </xdr:to>
        <xdr:sp macro="" textlink="">
          <xdr:nvSpPr>
            <xdr:cNvPr id="73733" name="Button 5" hidden="1">
              <a:extLst>
                <a:ext uri="{63B3BB69-23CF-44E3-9099-C40C66FF867C}">
                  <a14:compatExt spid="_x0000_s73733"/>
                </a:ext>
                <a:ext uri="{FF2B5EF4-FFF2-40B4-BE49-F238E27FC236}">
                  <a16:creationId xmlns:a16="http://schemas.microsoft.com/office/drawing/2014/main" id="{00000000-0008-0000-0900-0000052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2114550</xdr:colOff>
          <xdr:row>4</xdr:row>
          <xdr:rowOff>19050</xdr:rowOff>
        </xdr:from>
        <xdr:to>
          <xdr:col>5</xdr:col>
          <xdr:colOff>2838450</xdr:colOff>
          <xdr:row>4</xdr:row>
          <xdr:rowOff>476250</xdr:rowOff>
        </xdr:to>
        <xdr:sp macro="" textlink="">
          <xdr:nvSpPr>
            <xdr:cNvPr id="73734" name="Button 6" hidden="1">
              <a:extLst>
                <a:ext uri="{63B3BB69-23CF-44E3-9099-C40C66FF867C}">
                  <a14:compatExt spid="_x0000_s73734"/>
                </a:ext>
                <a:ext uri="{FF2B5EF4-FFF2-40B4-BE49-F238E27FC236}">
                  <a16:creationId xmlns:a16="http://schemas.microsoft.com/office/drawing/2014/main" id="{00000000-0008-0000-0900-0000062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933450</xdr:colOff>
          <xdr:row>4</xdr:row>
          <xdr:rowOff>19050</xdr:rowOff>
        </xdr:from>
        <xdr:to>
          <xdr:col>5</xdr:col>
          <xdr:colOff>2009775</xdr:colOff>
          <xdr:row>4</xdr:row>
          <xdr:rowOff>476250</xdr:rowOff>
        </xdr:to>
        <xdr:sp macro="" textlink="">
          <xdr:nvSpPr>
            <xdr:cNvPr id="72709" name="Button 5" hidden="1">
              <a:extLst>
                <a:ext uri="{63B3BB69-23CF-44E3-9099-C40C66FF867C}">
                  <a14:compatExt spid="_x0000_s72709"/>
                </a:ext>
                <a:ext uri="{FF2B5EF4-FFF2-40B4-BE49-F238E27FC236}">
                  <a16:creationId xmlns:a16="http://schemas.microsoft.com/office/drawing/2014/main" id="{00000000-0008-0000-0A00-0000051C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2095500</xdr:colOff>
          <xdr:row>4</xdr:row>
          <xdr:rowOff>19050</xdr:rowOff>
        </xdr:from>
        <xdr:to>
          <xdr:col>5</xdr:col>
          <xdr:colOff>2809875</xdr:colOff>
          <xdr:row>4</xdr:row>
          <xdr:rowOff>476250</xdr:rowOff>
        </xdr:to>
        <xdr:sp macro="" textlink="">
          <xdr:nvSpPr>
            <xdr:cNvPr id="72710" name="Button 6" hidden="1">
              <a:extLst>
                <a:ext uri="{63B3BB69-23CF-44E3-9099-C40C66FF867C}">
                  <a14:compatExt spid="_x0000_s72710"/>
                </a:ext>
                <a:ext uri="{FF2B5EF4-FFF2-40B4-BE49-F238E27FC236}">
                  <a16:creationId xmlns:a16="http://schemas.microsoft.com/office/drawing/2014/main" id="{00000000-0008-0000-0A00-0000061C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1657350</xdr:colOff>
          <xdr:row>5</xdr:row>
          <xdr:rowOff>38100</xdr:rowOff>
        </xdr:from>
        <xdr:to>
          <xdr:col>5</xdr:col>
          <xdr:colOff>2362200</xdr:colOff>
          <xdr:row>5</xdr:row>
          <xdr:rowOff>485775</xdr:rowOff>
        </xdr:to>
        <xdr:sp macro="" textlink="">
          <xdr:nvSpPr>
            <xdr:cNvPr id="71687" name="formulas" descr="Lock formulas" hidden="1">
              <a:extLst>
                <a:ext uri="{63B3BB69-23CF-44E3-9099-C40C66FF867C}">
                  <a14:compatExt spid="_x0000_s71687"/>
                </a:ext>
                <a:ext uri="{FF2B5EF4-FFF2-40B4-BE49-F238E27FC236}">
                  <a16:creationId xmlns:a16="http://schemas.microsoft.com/office/drawing/2014/main" id="{00000000-0008-0000-0B00-0000071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895350</xdr:colOff>
          <xdr:row>4</xdr:row>
          <xdr:rowOff>19050</xdr:rowOff>
        </xdr:from>
        <xdr:to>
          <xdr:col>5</xdr:col>
          <xdr:colOff>1971675</xdr:colOff>
          <xdr:row>4</xdr:row>
          <xdr:rowOff>476250</xdr:rowOff>
        </xdr:to>
        <xdr:sp macro="" textlink="">
          <xdr:nvSpPr>
            <xdr:cNvPr id="71688" name="Button 8" hidden="1">
              <a:extLst>
                <a:ext uri="{63B3BB69-23CF-44E3-9099-C40C66FF867C}">
                  <a14:compatExt spid="_x0000_s71688"/>
                </a:ext>
                <a:ext uri="{FF2B5EF4-FFF2-40B4-BE49-F238E27FC236}">
                  <a16:creationId xmlns:a16="http://schemas.microsoft.com/office/drawing/2014/main" id="{00000000-0008-0000-0B00-00000818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19050</xdr:rowOff>
        </xdr:from>
        <xdr:to>
          <xdr:col>5</xdr:col>
          <xdr:colOff>2762250</xdr:colOff>
          <xdr:row>4</xdr:row>
          <xdr:rowOff>476250</xdr:rowOff>
        </xdr:to>
        <xdr:sp macro="" textlink="">
          <xdr:nvSpPr>
            <xdr:cNvPr id="71689" name="Button 9" hidden="1">
              <a:extLst>
                <a:ext uri="{63B3BB69-23CF-44E3-9099-C40C66FF867C}">
                  <a14:compatExt spid="_x0000_s71689"/>
                </a:ext>
                <a:ext uri="{FF2B5EF4-FFF2-40B4-BE49-F238E27FC236}">
                  <a16:creationId xmlns:a16="http://schemas.microsoft.com/office/drawing/2014/main" id="{00000000-0008-0000-0B00-00000918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webgate.ec.europa.eu/edamis4" TargetMode="External"/><Relationship Id="rId7" Type="http://schemas.openxmlformats.org/officeDocument/2006/relationships/printerSettings" Target="../printerSettings/printerSettings3.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webgate.ec.europa.eu/edamis/helpcenter/website/index.htm" TargetMode="External"/><Relationship Id="rId6" Type="http://schemas.openxmlformats.org/officeDocument/2006/relationships/hyperlink" Target="mailto:ESTAT-WASTE-STATISTICS@EC.EUROPA.EU" TargetMode="External"/><Relationship Id="rId5" Type="http://schemas.openxmlformats.org/officeDocument/2006/relationships/hyperlink" Target="mailto:ESTAT-WASTE-STATISTICS@EC.EUROPA.EU" TargetMode="External"/><Relationship Id="rId4" Type="http://schemas.openxmlformats.org/officeDocument/2006/relationships/hyperlink" Target="mailto:ESTAT-DATA-METADATA-SERVICES@ec.europa.eu"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trlProp" Target="../ctrlProps/ctrlProp16.xml"/><Relationship Id="rId5" Type="http://schemas.openxmlformats.org/officeDocument/2006/relationships/ctrlProp" Target="../ctrlProps/ctrlProp15.xml"/><Relationship Id="rId4" Type="http://schemas.openxmlformats.org/officeDocument/2006/relationships/ctrlProp" Target="../ctrlProps/ctrlProp14.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ctrlProp" Target="../ctrlProps/ctrlProp18.xml"/><Relationship Id="rId4" Type="http://schemas.openxmlformats.org/officeDocument/2006/relationships/ctrlProp" Target="../ctrlProps/ctrlProp17.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2.xml"/><Relationship Id="rId1" Type="http://schemas.openxmlformats.org/officeDocument/2006/relationships/printerSettings" Target="../printerSettings/printerSettings12.bin"/><Relationship Id="rId6" Type="http://schemas.openxmlformats.org/officeDocument/2006/relationships/ctrlProp" Target="../ctrlProps/ctrlProp21.xml"/><Relationship Id="rId5" Type="http://schemas.openxmlformats.org/officeDocument/2006/relationships/ctrlProp" Target="../ctrlProps/ctrlProp20.xml"/><Relationship Id="rId4" Type="http://schemas.openxmlformats.org/officeDocument/2006/relationships/ctrlProp" Target="../ctrlProps/ctrlProp19.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s://webgate.ec.europa.eu/edamis4" TargetMode="External"/><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5" Type="http://schemas.openxmlformats.org/officeDocument/2006/relationships/printerSettings" Target="../printerSettings/printerSettings15.bin"/><Relationship Id="rId4" Type="http://schemas.openxmlformats.org/officeDocument/2006/relationships/hyperlink" Target="mailto:ESTAT-DATA-METADATA-SERVICES@ec.europa.eu"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2">
    <tabColor rgb="FFB9C337"/>
    <pageSetUpPr fitToPage="1"/>
  </sheetPr>
  <dimension ref="B1:D9"/>
  <sheetViews>
    <sheetView showGridLines="0" workbookViewId="0">
      <selection sqref="A1:A1048576"/>
    </sheetView>
  </sheetViews>
  <sheetFormatPr defaultColWidth="9.28515625" defaultRowHeight="12.75" x14ac:dyDescent="0.2"/>
  <cols>
    <col min="1" max="1" width="1.42578125" style="19" customWidth="1"/>
    <col min="2" max="2" width="3.28515625" style="19" customWidth="1"/>
    <col min="3" max="3" width="106.42578125" style="19" customWidth="1"/>
    <col min="4" max="4" width="3" style="19" customWidth="1"/>
    <col min="5" max="16384" width="9.28515625" style="19"/>
  </cols>
  <sheetData>
    <row r="1" spans="2:4" ht="7.5" customHeight="1" thickBot="1" x14ac:dyDescent="0.25"/>
    <row r="2" spans="2:4" ht="50.1" customHeight="1" x14ac:dyDescent="0.2">
      <c r="B2" s="88"/>
      <c r="C2" s="87"/>
      <c r="D2" s="86"/>
    </row>
    <row r="3" spans="2:4" ht="10.5" customHeight="1" x14ac:dyDescent="0.2">
      <c r="B3" s="81"/>
      <c r="C3" s="85" t="str">
        <f>UPPER(Lists!K3)</f>
        <v>STATISTICAL OFFICE OF THE EUROPEAN UNION</v>
      </c>
      <c r="D3" s="79"/>
    </row>
    <row r="4" spans="2:4" ht="17.649999999999999" customHeight="1" x14ac:dyDescent="0.25">
      <c r="B4" s="81"/>
      <c r="C4" s="84"/>
      <c r="D4" s="79"/>
    </row>
    <row r="5" spans="2:4" ht="36.75" customHeight="1" thickBot="1" x14ac:dyDescent="0.25">
      <c r="B5" s="81"/>
      <c r="C5" s="80" t="str">
        <f>Lists!K4</f>
        <v>Directorate E: Sectoral and regional statistics</v>
      </c>
      <c r="D5" s="79"/>
    </row>
    <row r="6" spans="2:4" ht="26.25" customHeight="1" x14ac:dyDescent="0.2">
      <c r="B6" s="81"/>
      <c r="C6" s="83" t="str">
        <f>Lists!K5</f>
        <v>Unit E-2: Environmental statistics and accounts; sustainable development</v>
      </c>
      <c r="D6" s="79"/>
    </row>
    <row r="7" spans="2:4" ht="125.25" customHeight="1" x14ac:dyDescent="0.2">
      <c r="B7" s="81"/>
      <c r="C7" s="82" t="str">
        <f>UPPER(Lists!K7)</f>
        <v>ANNUAL REPORTING OF PLASTIC OWN RESOURCES STATISTICAL DATA</v>
      </c>
      <c r="D7" s="79"/>
    </row>
    <row r="8" spans="2:4" ht="39" customHeight="1" thickBot="1" x14ac:dyDescent="0.25">
      <c r="B8" s="81"/>
      <c r="C8" s="80" t="str">
        <f>CONCATENATE(Lists!K8," DATA COLLECTION")</f>
        <v>2024 DATA COLLECTION</v>
      </c>
      <c r="D8" s="79"/>
    </row>
    <row r="9" spans="2:4" ht="56.25" customHeight="1" thickBot="1" x14ac:dyDescent="0.25">
      <c r="B9" s="78"/>
      <c r="C9" s="77" t="str">
        <f>CONCATENATE("Launching date: ",Lists!K9)</f>
        <v>Launching date: 17 June 2024</v>
      </c>
      <c r="D9" s="76"/>
    </row>
  </sheetData>
  <sheetProtection algorithmName="SHA-512" hashValue="NySZcpxXyVWG4jRvBIdAiAfYQdQm5nW3kfgUEFACrjN8+9I/lgBvFA1QoHmNubu6BDQ/twySKV1IEWvrPn9olg==" saltValue="Ga9SO/6TXcxGEayNh9uR2Q==" spinCount="100000" sheet="1" selectLockedCells="1" selectUnlockedCells="1"/>
  <pageMargins left="0.25" right="0.25" top="0.75" bottom="0.75" header="0.3" footer="0.3"/>
  <pageSetup paperSize="9" fitToHeight="0" orientation="landscape"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4"/>
  <sheetViews>
    <sheetView showGridLines="0" topLeftCell="A7" workbookViewId="0"/>
  </sheetViews>
  <sheetFormatPr defaultColWidth="9.28515625" defaultRowHeight="12" x14ac:dyDescent="0.25"/>
  <cols>
    <col min="1" max="2" width="1.42578125" style="5" customWidth="1"/>
    <col min="3" max="3" width="18.28515625" style="5" customWidth="1"/>
    <col min="4" max="4" width="79.7109375" style="5" customWidth="1"/>
    <col min="5" max="5" width="45.7109375" style="5" customWidth="1"/>
    <col min="6" max="6" width="1.28515625" style="5" customWidth="1"/>
    <col min="7" max="67" width="11.42578125" style="9" customWidth="1"/>
    <col min="68" max="16384" width="9.28515625" style="5"/>
  </cols>
  <sheetData>
    <row r="1" spans="2:67" ht="6.75" customHeight="1" thickBot="1" x14ac:dyDescent="0.3"/>
    <row r="2" spans="2:67" s="11" customFormat="1" ht="28.5" customHeight="1" x14ac:dyDescent="0.2">
      <c r="B2" s="89"/>
      <c r="C2" s="461"/>
      <c r="D2" s="461"/>
      <c r="E2" s="461"/>
      <c r="F2" s="9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row>
    <row r="3" spans="2:67" s="95" customFormat="1" ht="21" customHeight="1" x14ac:dyDescent="0.25">
      <c r="B3" s="91"/>
      <c r="C3" s="92"/>
      <c r="D3" s="92"/>
      <c r="E3" s="93" t="str">
        <f>UPPER(Lists!K3)</f>
        <v>STATISTICAL OFFICE OF THE EUROPEAN UNION</v>
      </c>
      <c r="F3" s="94"/>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row>
    <row r="4" spans="2:67" ht="23.25" customHeight="1" x14ac:dyDescent="0.25">
      <c r="B4" s="96"/>
      <c r="C4" s="462" t="str">
        <f>UPPER(Lists!K7)</f>
        <v>ANNUAL REPORTING OF PLASTIC OWN RESOURCES STATISTICAL DATA</v>
      </c>
      <c r="D4" s="462"/>
      <c r="E4" s="462"/>
      <c r="F4" s="97"/>
    </row>
    <row r="5" spans="2:67" ht="15.75" customHeight="1" x14ac:dyDescent="0.25">
      <c r="B5" s="98"/>
      <c r="C5" s="463" t="str">
        <f>CONCATENATE(Lists!K8," DATA COLLECTION")</f>
        <v>2024 DATA COLLECTION</v>
      </c>
      <c r="D5" s="463"/>
      <c r="E5" s="463"/>
      <c r="F5" s="99"/>
    </row>
    <row r="6" spans="2:67" ht="15.75" customHeight="1" thickBot="1" x14ac:dyDescent="0.3">
      <c r="B6" s="98"/>
      <c r="C6" s="100"/>
      <c r="D6" s="100"/>
      <c r="E6" s="100"/>
      <c r="F6" s="99"/>
    </row>
    <row r="7" spans="2:67" ht="30" customHeight="1" thickBot="1" x14ac:dyDescent="0.3">
      <c r="B7" s="101"/>
      <c r="C7" s="464" t="s">
        <v>180</v>
      </c>
      <c r="D7" s="464"/>
      <c r="E7" s="464"/>
      <c r="F7" s="102"/>
    </row>
    <row r="8" spans="2:67" ht="13.5" customHeight="1" x14ac:dyDescent="0.25">
      <c r="B8" s="101"/>
      <c r="C8" s="103"/>
      <c r="D8" s="103"/>
      <c r="E8" s="103"/>
      <c r="F8" s="102"/>
    </row>
    <row r="9" spans="2:67" s="105" customFormat="1" ht="19.5" customHeight="1" x14ac:dyDescent="0.25">
      <c r="B9" s="101"/>
      <c r="C9" s="460" t="s">
        <v>181</v>
      </c>
      <c r="D9" s="460"/>
      <c r="E9" s="460"/>
      <c r="F9" s="102"/>
      <c r="G9" s="104"/>
      <c r="H9" s="104"/>
      <c r="I9" s="104"/>
      <c r="J9" s="104"/>
      <c r="K9" s="104"/>
      <c r="L9" s="104"/>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104"/>
      <c r="AL9" s="104"/>
      <c r="AM9" s="104"/>
      <c r="AN9" s="104"/>
      <c r="AO9" s="104"/>
      <c r="AP9" s="104"/>
      <c r="AQ9" s="104"/>
      <c r="AR9" s="104"/>
      <c r="AS9" s="104"/>
      <c r="AT9" s="104"/>
      <c r="AU9" s="104"/>
      <c r="AV9" s="104"/>
      <c r="AW9" s="104"/>
      <c r="AX9" s="104"/>
      <c r="AY9" s="104"/>
      <c r="AZ9" s="104"/>
      <c r="BA9" s="104"/>
      <c r="BB9" s="104"/>
      <c r="BC9" s="104"/>
      <c r="BD9" s="104"/>
      <c r="BE9" s="104"/>
      <c r="BF9" s="104"/>
      <c r="BG9" s="104"/>
      <c r="BH9" s="104"/>
      <c r="BI9" s="104"/>
      <c r="BJ9" s="104"/>
      <c r="BK9" s="104"/>
      <c r="BL9" s="104"/>
      <c r="BM9" s="104"/>
      <c r="BN9" s="104"/>
      <c r="BO9" s="104"/>
    </row>
    <row r="10" spans="2:67" ht="12" customHeight="1" x14ac:dyDescent="0.25">
      <c r="B10" s="101"/>
      <c r="C10" s="106" t="s">
        <v>85</v>
      </c>
      <c r="D10" s="107" t="s">
        <v>86</v>
      </c>
      <c r="E10" s="107" t="s">
        <v>87</v>
      </c>
      <c r="F10" s="102"/>
    </row>
    <row r="11" spans="2:67" ht="21" customHeight="1" x14ac:dyDescent="0.25">
      <c r="B11" s="101"/>
      <c r="C11" s="108" t="s">
        <v>88</v>
      </c>
      <c r="D11" s="109" t="s">
        <v>89</v>
      </c>
      <c r="E11" s="110" t="s">
        <v>90</v>
      </c>
      <c r="F11" s="102"/>
    </row>
    <row r="12" spans="2:67" ht="21" customHeight="1" x14ac:dyDescent="0.25">
      <c r="B12" s="101"/>
      <c r="C12" s="108" t="s">
        <v>91</v>
      </c>
      <c r="D12" s="109" t="s">
        <v>66</v>
      </c>
      <c r="E12" s="110" t="s">
        <v>92</v>
      </c>
      <c r="F12" s="102"/>
    </row>
    <row r="13" spans="2:67" ht="21" customHeight="1" x14ac:dyDescent="0.25">
      <c r="B13" s="101"/>
      <c r="C13" s="108" t="s">
        <v>225</v>
      </c>
      <c r="D13" s="197" t="s">
        <v>225</v>
      </c>
      <c r="E13" s="110" t="s">
        <v>92</v>
      </c>
      <c r="F13" s="102"/>
    </row>
    <row r="14" spans="2:67" ht="21" customHeight="1" x14ac:dyDescent="0.25">
      <c r="B14" s="101"/>
      <c r="C14" s="108" t="s">
        <v>182</v>
      </c>
      <c r="D14" s="109" t="s">
        <v>183</v>
      </c>
      <c r="E14" s="110" t="s">
        <v>92</v>
      </c>
      <c r="F14" s="102"/>
    </row>
    <row r="15" spans="2:67" s="112" customFormat="1" ht="19.5" customHeight="1" x14ac:dyDescent="0.25">
      <c r="B15" s="101"/>
      <c r="C15" s="460" t="s">
        <v>184</v>
      </c>
      <c r="D15" s="460"/>
      <c r="E15" s="460"/>
      <c r="F15" s="102"/>
      <c r="G15" s="111"/>
      <c r="H15" s="111"/>
      <c r="I15" s="111"/>
      <c r="J15" s="111"/>
      <c r="K15" s="111"/>
      <c r="L15" s="111"/>
      <c r="M15" s="111"/>
      <c r="N15" s="111"/>
      <c r="O15" s="111"/>
      <c r="P15" s="111"/>
      <c r="Q15" s="111"/>
      <c r="R15" s="111"/>
      <c r="S15" s="111"/>
      <c r="T15" s="111"/>
      <c r="U15" s="111"/>
      <c r="V15" s="111"/>
      <c r="W15" s="111"/>
      <c r="X15" s="111"/>
      <c r="Y15" s="111"/>
      <c r="Z15" s="111"/>
      <c r="AA15" s="111"/>
      <c r="AB15" s="111"/>
      <c r="AC15" s="111"/>
      <c r="AD15" s="111"/>
      <c r="AE15" s="111"/>
      <c r="AF15" s="111"/>
      <c r="AG15" s="111"/>
      <c r="AH15" s="111"/>
      <c r="AI15" s="111"/>
      <c r="AJ15" s="111"/>
      <c r="AK15" s="111"/>
      <c r="AL15" s="111"/>
      <c r="AM15" s="111"/>
      <c r="AN15" s="111"/>
      <c r="AO15" s="111"/>
      <c r="AP15" s="111"/>
      <c r="AQ15" s="111"/>
      <c r="AR15" s="111"/>
      <c r="AS15" s="111"/>
      <c r="AT15" s="111"/>
      <c r="AU15" s="111"/>
      <c r="AV15" s="111"/>
      <c r="AW15" s="111"/>
      <c r="AX15" s="111"/>
      <c r="AY15" s="111"/>
      <c r="AZ15" s="111"/>
      <c r="BA15" s="111"/>
      <c r="BB15" s="111"/>
      <c r="BC15" s="111"/>
      <c r="BD15" s="111"/>
      <c r="BE15" s="111"/>
      <c r="BF15" s="111"/>
      <c r="BG15" s="111"/>
      <c r="BH15" s="111"/>
      <c r="BI15" s="111"/>
      <c r="BJ15" s="111"/>
      <c r="BK15" s="111"/>
      <c r="BL15" s="111"/>
      <c r="BM15" s="111"/>
      <c r="BN15" s="111"/>
      <c r="BO15" s="111"/>
    </row>
    <row r="16" spans="2:67" ht="12" customHeight="1" x14ac:dyDescent="0.25">
      <c r="B16" s="101"/>
      <c r="C16" s="106" t="s">
        <v>85</v>
      </c>
      <c r="D16" s="107" t="s">
        <v>86</v>
      </c>
      <c r="E16" s="107" t="s">
        <v>87</v>
      </c>
      <c r="F16" s="102"/>
    </row>
    <row r="17" spans="2:6" ht="21" customHeight="1" x14ac:dyDescent="0.25">
      <c r="B17" s="101"/>
      <c r="C17" s="113" t="s">
        <v>185</v>
      </c>
      <c r="D17" s="144" t="s">
        <v>460</v>
      </c>
      <c r="E17" s="110" t="s">
        <v>186</v>
      </c>
      <c r="F17" s="102"/>
    </row>
    <row r="18" spans="2:6" ht="48.6" customHeight="1" x14ac:dyDescent="0.25">
      <c r="B18" s="101"/>
      <c r="C18" s="114" t="s">
        <v>379</v>
      </c>
      <c r="D18" s="407" t="s">
        <v>461</v>
      </c>
      <c r="E18" s="110" t="s">
        <v>186</v>
      </c>
      <c r="F18" s="102"/>
    </row>
    <row r="19" spans="2:6" ht="48.6" customHeight="1" x14ac:dyDescent="0.25">
      <c r="B19" s="101"/>
      <c r="C19" s="114" t="s">
        <v>369</v>
      </c>
      <c r="D19" s="407" t="s">
        <v>466</v>
      </c>
      <c r="E19" s="110" t="s">
        <v>186</v>
      </c>
      <c r="F19" s="102"/>
    </row>
    <row r="20" spans="2:6" ht="48.6" customHeight="1" x14ac:dyDescent="0.25">
      <c r="B20" s="101"/>
      <c r="C20" s="114" t="s">
        <v>370</v>
      </c>
      <c r="D20" s="407" t="s">
        <v>465</v>
      </c>
      <c r="E20" s="110" t="s">
        <v>186</v>
      </c>
      <c r="F20" s="102"/>
    </row>
    <row r="21" spans="2:6" ht="48.6" customHeight="1" x14ac:dyDescent="0.25">
      <c r="B21" s="101"/>
      <c r="C21" s="114" t="s">
        <v>326</v>
      </c>
      <c r="D21" s="407" t="s">
        <v>464</v>
      </c>
      <c r="E21" s="110" t="s">
        <v>186</v>
      </c>
      <c r="F21" s="102"/>
    </row>
    <row r="22" spans="2:6" ht="48.6" customHeight="1" x14ac:dyDescent="0.25">
      <c r="B22" s="101"/>
      <c r="C22" s="114" t="s">
        <v>372</v>
      </c>
      <c r="D22" s="407" t="s">
        <v>463</v>
      </c>
      <c r="E22" s="110" t="s">
        <v>186</v>
      </c>
      <c r="F22" s="102"/>
    </row>
    <row r="23" spans="2:6" ht="48.6" customHeight="1" x14ac:dyDescent="0.25">
      <c r="B23" s="101"/>
      <c r="C23" s="114" t="s">
        <v>147</v>
      </c>
      <c r="D23" s="407" t="s">
        <v>462</v>
      </c>
      <c r="E23" s="110" t="s">
        <v>186</v>
      </c>
      <c r="F23" s="102"/>
    </row>
    <row r="24" spans="2:6" ht="8.25" customHeight="1" thickBot="1" x14ac:dyDescent="0.3">
      <c r="B24" s="115"/>
      <c r="C24" s="116"/>
      <c r="D24" s="116"/>
      <c r="E24" s="116"/>
      <c r="F24" s="117"/>
    </row>
  </sheetData>
  <sheetProtection algorithmName="SHA-512" hashValue="44EQJVttzcuTKZNInTscaBzd9owmk1bvttwgb/SPN2Gd4TJxcylHpZLVWpXfGXiycRoGL747kdMwb9QveiNXTQ==" saltValue="702XVGbs4jvGKYs+tBpF5w=="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Methodology!A1" display="Detailed instructions and summary of the methodology" xr:uid="{00000000-0004-0000-0100-000002000000}"/>
    <hyperlink ref="D19" location="POM_PRO!A1" display="Annex I - Table 3 (and, when applicable, Annex II table 2) of Section A: Plastic packaging waste generated - placed on the market Subsection A1: Plastic packaging waste generated – placed-on-the-market approach based on producer responsibility organisatio" xr:uid="{00000000-0004-0000-0100-000003000000}"/>
    <hyperlink ref="D20" location="POM_OTH!A1" display="Annex I - Table 3 (and, when applicable, Annex II table 2) of Section A: Plastic packaging waste generated - placed on the market Subsection A2: Plastic packaging waste generated – placed-on-the-market approach based on data other than producer responsibi" xr:uid="{00000000-0004-0000-0100-000004000000}"/>
    <hyperlink ref="D23" location="RCY!A1" display="Annex I - Table 3 (and, when applicable, Annex II table 2) of Section D: Plastic packaging waste recycled" xr:uid="{00000000-0004-0000-0100-000005000000}"/>
    <hyperlink ref="D18" location="DECL_POR!A1" display="Annex I - Table 1 Amount of non-recycled plastic packaging waste (kilograms) and Annex II - Table 1 Explanation of differences with data reported under Directive 94/62/EC (report only where applicable)" xr:uid="{00000000-0004-0000-0100-000006000000}"/>
    <hyperlink ref="D17" location="'GETTING STARTED'!A1" display="Country and data collection definition. Administrative data." xr:uid="{00000000-0004-0000-0100-000007000000}"/>
    <hyperlink ref="D13" location="'Validation rules'!A1" display="Validation rules" xr:uid="{00000000-0004-0000-0100-000008000000}"/>
    <hyperlink ref="D22" location="BALANCE_GEN!A1" display="Annex I - Table 3 of Section C: Balancing decision" xr:uid="{00000000-0004-0000-0100-000009000000}"/>
    <hyperlink ref="D21" location="WCA!A1" display="Annex I - Table 3 (and, when applicable, Annex II table 2) of Section B: Plastic packaging waste generated – waste analysis approach" xr:uid="{00000000-0004-0000-0100-00000A000000}"/>
  </hyperlinks>
  <pageMargins left="0.23622047244094491" right="0.23622047244094491" top="0.74803149606299213" bottom="0.74803149606299213" header="0.31496062992125984" footer="0.31496062992125984"/>
  <pageSetup paperSize="9" scale="76"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60"/>
  <sheetViews>
    <sheetView showGridLines="0" topLeftCell="A17" zoomScaleNormal="100" workbookViewId="0">
      <selection activeCell="C54" sqref="C54:F54"/>
    </sheetView>
  </sheetViews>
  <sheetFormatPr defaultColWidth="8.7109375" defaultRowHeight="12.75" x14ac:dyDescent="0.2"/>
  <cols>
    <col min="1" max="2" width="1.42578125" style="3" customWidth="1"/>
    <col min="3" max="3" width="17.28515625" style="3" customWidth="1"/>
    <col min="4" max="4" width="20" style="3" customWidth="1"/>
    <col min="5" max="5" width="66.7109375" style="3" customWidth="1"/>
    <col min="6" max="6" width="28.71093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198"/>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471" t="str">
        <f>UPPER(Lists!K7)</f>
        <v>ANNUAL REPORTING OF PLASTIC OWN RESOURCES STATISTICAL DATA</v>
      </c>
      <c r="D4" s="471"/>
      <c r="E4" s="471"/>
      <c r="F4" s="471"/>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463" t="str">
        <f>CONCATENATE(Lists!K8," DATA COLLECTION")</f>
        <v>2024 DATA COLLECTION</v>
      </c>
      <c r="D5" s="463"/>
      <c r="E5" s="463"/>
      <c r="F5" s="463"/>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472" t="s">
        <v>187</v>
      </c>
      <c r="D7" s="472"/>
      <c r="E7" s="472"/>
      <c r="F7" s="472"/>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42.75" customHeight="1" x14ac:dyDescent="0.25">
      <c r="A8" s="124"/>
      <c r="B8" s="125"/>
      <c r="C8" s="473" t="s">
        <v>67</v>
      </c>
      <c r="D8" s="473"/>
      <c r="E8" s="473"/>
      <c r="F8" s="473"/>
      <c r="G8" s="126"/>
    </row>
    <row r="9" spans="1:61" s="95" customFormat="1" ht="24.75" customHeight="1" x14ac:dyDescent="0.25">
      <c r="A9" s="124"/>
      <c r="B9" s="125"/>
      <c r="C9" s="474" t="s">
        <v>188</v>
      </c>
      <c r="D9" s="474"/>
      <c r="E9" s="474"/>
      <c r="F9" s="474"/>
      <c r="G9" s="126"/>
    </row>
    <row r="10" spans="1:61" s="95" customFormat="1" ht="18" customHeight="1" x14ac:dyDescent="0.25">
      <c r="A10" s="124"/>
      <c r="B10" s="125"/>
      <c r="C10" s="467" t="s">
        <v>189</v>
      </c>
      <c r="D10" s="467"/>
      <c r="E10" s="467"/>
      <c r="F10" s="467"/>
      <c r="G10" s="126"/>
    </row>
    <row r="11" spans="1:61" s="95" customFormat="1" ht="18" customHeight="1" x14ac:dyDescent="0.25">
      <c r="A11" s="124"/>
      <c r="B11" s="125"/>
      <c r="C11" s="467" t="s">
        <v>190</v>
      </c>
      <c r="D11" s="467"/>
      <c r="E11" s="467"/>
      <c r="F11" s="467"/>
      <c r="G11" s="126"/>
    </row>
    <row r="12" spans="1:61" s="95" customFormat="1" ht="18" customHeight="1" x14ac:dyDescent="0.25">
      <c r="A12" s="124"/>
      <c r="B12" s="125"/>
      <c r="C12" s="467" t="s">
        <v>467</v>
      </c>
      <c r="D12" s="467"/>
      <c r="E12" s="467"/>
      <c r="F12" s="467"/>
      <c r="G12" s="126"/>
    </row>
    <row r="13" spans="1:61" s="95" customFormat="1" ht="18" customHeight="1" x14ac:dyDescent="0.25">
      <c r="A13" s="124"/>
      <c r="B13" s="125"/>
      <c r="C13" s="467" t="s">
        <v>510</v>
      </c>
      <c r="D13" s="467"/>
      <c r="E13" s="467"/>
      <c r="F13" s="467"/>
      <c r="G13" s="126"/>
    </row>
    <row r="14" spans="1:61" s="95" customFormat="1" ht="15" customHeight="1" x14ac:dyDescent="0.25">
      <c r="A14" s="124"/>
      <c r="B14" s="125"/>
      <c r="C14" s="199"/>
      <c r="D14" s="199"/>
      <c r="E14" s="199"/>
      <c r="F14" s="199"/>
      <c r="G14" s="126"/>
    </row>
    <row r="15" spans="1:61" s="95" customFormat="1" ht="17.25" customHeight="1" x14ac:dyDescent="0.25">
      <c r="A15" s="124"/>
      <c r="B15" s="125"/>
      <c r="C15" s="460" t="s">
        <v>191</v>
      </c>
      <c r="D15" s="460"/>
      <c r="E15" s="460"/>
      <c r="F15" s="460"/>
      <c r="G15" s="126"/>
    </row>
    <row r="16" spans="1:61" s="95" customFormat="1" ht="4.5" customHeight="1" x14ac:dyDescent="0.25">
      <c r="A16" s="124"/>
      <c r="B16" s="125"/>
      <c r="C16" s="127"/>
      <c r="D16" s="127"/>
      <c r="E16" s="127"/>
      <c r="F16" s="127"/>
      <c r="G16" s="126"/>
    </row>
    <row r="17" spans="1:7" s="95" customFormat="1" ht="37.5" customHeight="1" x14ac:dyDescent="0.25">
      <c r="A17" s="124"/>
      <c r="B17" s="125"/>
      <c r="C17" s="467" t="s">
        <v>192</v>
      </c>
      <c r="D17" s="467"/>
      <c r="E17" s="467"/>
      <c r="F17" s="467"/>
      <c r="G17" s="126"/>
    </row>
    <row r="18" spans="1:7" s="95" customFormat="1" ht="8.25" customHeight="1" x14ac:dyDescent="0.25">
      <c r="A18" s="124"/>
      <c r="B18" s="125"/>
      <c r="C18" s="127"/>
      <c r="D18" s="127"/>
      <c r="E18" s="127"/>
      <c r="F18" s="127"/>
      <c r="G18" s="126"/>
    </row>
    <row r="19" spans="1:7" s="95" customFormat="1" ht="17.25" customHeight="1" x14ac:dyDescent="0.25">
      <c r="A19" s="124"/>
      <c r="B19" s="125"/>
      <c r="C19" s="468" t="s">
        <v>193</v>
      </c>
      <c r="D19" s="468"/>
      <c r="E19" s="468"/>
      <c r="F19" s="468"/>
      <c r="G19" s="126"/>
    </row>
    <row r="20" spans="1:7" s="95" customFormat="1" ht="17.25" customHeight="1" x14ac:dyDescent="0.25">
      <c r="A20" s="124"/>
      <c r="B20" s="125"/>
      <c r="C20" s="127" t="s">
        <v>194</v>
      </c>
      <c r="D20" s="128" t="str">
        <f>Lists!K12</f>
        <v>WASTE</v>
      </c>
      <c r="E20" s="127"/>
      <c r="F20" s="127"/>
      <c r="G20" s="126"/>
    </row>
    <row r="21" spans="1:7" s="95" customFormat="1" ht="15" customHeight="1" x14ac:dyDescent="0.25">
      <c r="A21" s="124"/>
      <c r="B21" s="125"/>
      <c r="C21" s="127" t="s">
        <v>195</v>
      </c>
      <c r="D21" s="128" t="str">
        <f>Lists!K13</f>
        <v>WASTE_PORSDAT_A</v>
      </c>
      <c r="E21" s="127"/>
      <c r="F21" s="127"/>
      <c r="G21" s="126"/>
    </row>
    <row r="22" spans="1:7" s="95" customFormat="1" ht="6.75" customHeight="1" x14ac:dyDescent="0.25">
      <c r="A22" s="124"/>
      <c r="B22" s="125"/>
      <c r="C22" s="127"/>
      <c r="D22" s="128"/>
      <c r="E22" s="127"/>
      <c r="F22" s="127"/>
      <c r="G22" s="126"/>
    </row>
    <row r="23" spans="1:7" s="95" customFormat="1" ht="14.25" x14ac:dyDescent="0.25">
      <c r="A23" s="124"/>
      <c r="B23" s="125"/>
      <c r="C23" s="467" t="s">
        <v>525</v>
      </c>
      <c r="D23" s="467"/>
      <c r="E23" s="467"/>
      <c r="F23" s="467"/>
      <c r="G23" s="126"/>
    </row>
    <row r="24" spans="1:7" s="95" customFormat="1" ht="17.25" customHeight="1" x14ac:dyDescent="0.25">
      <c r="A24" s="124"/>
      <c r="B24" s="125"/>
      <c r="C24" s="127" t="s">
        <v>196</v>
      </c>
      <c r="D24" s="469" t="str">
        <f>Lists!K14</f>
        <v>https://webgate.ec.europa.eu/edamis4</v>
      </c>
      <c r="E24" s="469"/>
      <c r="F24" s="469"/>
      <c r="G24" s="126"/>
    </row>
    <row r="25" spans="1:7" s="95" customFormat="1" ht="17.25" customHeight="1" x14ac:dyDescent="0.25">
      <c r="A25" s="124"/>
      <c r="B25" s="125"/>
      <c r="C25" s="127" t="s">
        <v>197</v>
      </c>
      <c r="D25" s="470" t="str">
        <f>Lists!K15</f>
        <v>ESTAT-DATA-METADATA-SERVICES@ec.europa.eu</v>
      </c>
      <c r="E25" s="470"/>
      <c r="F25" s="470"/>
      <c r="G25" s="126"/>
    </row>
    <row r="26" spans="1:7" s="95" customFormat="1" ht="16.899999999999999" hidden="1" customHeight="1" x14ac:dyDescent="0.25">
      <c r="A26" s="124"/>
      <c r="B26" s="125"/>
      <c r="C26" s="127" t="s">
        <v>198</v>
      </c>
      <c r="D26" s="128">
        <f>Lists!K17</f>
        <v>0</v>
      </c>
      <c r="E26" s="127"/>
      <c r="F26" s="127"/>
      <c r="G26" s="126"/>
    </row>
    <row r="27" spans="1:7" s="95" customFormat="1" ht="20.25" customHeight="1" x14ac:dyDescent="0.2">
      <c r="A27" s="124"/>
      <c r="B27" s="125"/>
      <c r="C27" s="129" t="s">
        <v>75</v>
      </c>
      <c r="D27" s="128"/>
      <c r="E27" s="127"/>
      <c r="F27" s="127"/>
      <c r="G27" s="126"/>
    </row>
    <row r="28" spans="1:7" s="95" customFormat="1" ht="17.25" customHeight="1" x14ac:dyDescent="0.25">
      <c r="A28" s="124"/>
      <c r="B28" s="125"/>
      <c r="C28" s="127" t="s">
        <v>197</v>
      </c>
      <c r="D28" s="470" t="str">
        <f>Lists!K18</f>
        <v>ESTAT-WASTE-STATISTICS@EC.EUROPA.EU</v>
      </c>
      <c r="E28" s="470"/>
      <c r="F28" s="470"/>
      <c r="G28" s="126"/>
    </row>
    <row r="29" spans="1:7" s="95" customFormat="1" ht="7.5" customHeight="1" x14ac:dyDescent="0.25">
      <c r="A29" s="124"/>
      <c r="B29" s="125"/>
      <c r="C29" s="127"/>
      <c r="D29" s="127"/>
      <c r="E29" s="127"/>
      <c r="F29" s="127"/>
      <c r="G29" s="126"/>
    </row>
    <row r="30" spans="1:7" s="95" customFormat="1" ht="17.25" customHeight="1" x14ac:dyDescent="0.25">
      <c r="A30" s="124"/>
      <c r="B30" s="125"/>
      <c r="C30" s="460" t="s">
        <v>199</v>
      </c>
      <c r="D30" s="460"/>
      <c r="E30" s="460"/>
      <c r="F30" s="460"/>
      <c r="G30" s="126"/>
    </row>
    <row r="31" spans="1:7" s="95" customFormat="1" ht="4.5" customHeight="1" x14ac:dyDescent="0.25">
      <c r="A31" s="124"/>
      <c r="B31" s="125"/>
      <c r="C31" s="127"/>
      <c r="D31" s="127"/>
      <c r="E31" s="127"/>
      <c r="F31" s="127"/>
      <c r="G31" s="126"/>
    </row>
    <row r="32" spans="1:7" s="95" customFormat="1" ht="25.5" customHeight="1" x14ac:dyDescent="0.25">
      <c r="A32" s="124"/>
      <c r="B32" s="125"/>
      <c r="C32" s="468" t="s">
        <v>526</v>
      </c>
      <c r="D32" s="468"/>
      <c r="E32" s="468"/>
      <c r="F32" s="468"/>
      <c r="G32" s="126"/>
    </row>
    <row r="33" spans="1:7" s="95" customFormat="1" ht="17.25" customHeight="1" thickBot="1" x14ac:dyDescent="0.3">
      <c r="A33" s="124"/>
      <c r="B33" s="125"/>
      <c r="C33" s="130" t="s">
        <v>77</v>
      </c>
      <c r="D33" s="130" t="s">
        <v>78</v>
      </c>
      <c r="E33" s="127"/>
      <c r="F33" s="127"/>
      <c r="G33" s="126"/>
    </row>
    <row r="34" spans="1:7" s="95" customFormat="1" ht="17.25" customHeight="1" x14ac:dyDescent="0.25">
      <c r="A34" s="124"/>
      <c r="B34" s="125"/>
      <c r="C34" s="131" t="s">
        <v>79</v>
      </c>
      <c r="D34" s="131">
        <v>0</v>
      </c>
      <c r="E34" s="127"/>
      <c r="F34" s="127"/>
      <c r="G34" s="126"/>
    </row>
    <row r="35" spans="1:7" s="95" customFormat="1" ht="17.25" customHeight="1" x14ac:dyDescent="0.25">
      <c r="A35" s="124"/>
      <c r="B35" s="125"/>
      <c r="C35" s="132" t="s">
        <v>80</v>
      </c>
      <c r="D35" s="133"/>
      <c r="E35" s="134" t="s">
        <v>200</v>
      </c>
      <c r="F35" s="127"/>
      <c r="G35" s="126"/>
    </row>
    <row r="36" spans="1:7" s="95" customFormat="1" ht="10.5" customHeight="1" x14ac:dyDescent="0.25">
      <c r="A36" s="124"/>
      <c r="B36" s="125"/>
      <c r="C36" s="127"/>
      <c r="D36" s="127"/>
      <c r="E36" s="127"/>
      <c r="F36" s="127"/>
      <c r="G36" s="126"/>
    </row>
    <row r="37" spans="1:7" s="95" customFormat="1" ht="17.25" customHeight="1" x14ac:dyDescent="0.25">
      <c r="A37" s="124"/>
      <c r="B37" s="125"/>
      <c r="C37" s="468" t="s">
        <v>81</v>
      </c>
      <c r="D37" s="468"/>
      <c r="E37" s="468"/>
      <c r="F37" s="468"/>
      <c r="G37" s="126"/>
    </row>
    <row r="38" spans="1:7" s="95" customFormat="1" ht="17.25" customHeight="1" x14ac:dyDescent="0.25">
      <c r="A38" s="124"/>
      <c r="B38" s="125"/>
      <c r="C38" s="468" t="s">
        <v>518</v>
      </c>
      <c r="D38" s="468"/>
      <c r="E38" s="468"/>
      <c r="F38" s="468"/>
      <c r="G38" s="126"/>
    </row>
    <row r="39" spans="1:7" s="95" customFormat="1" ht="17.25" customHeight="1" x14ac:dyDescent="0.25">
      <c r="A39" s="124"/>
      <c r="B39" s="125"/>
      <c r="C39" s="468" t="s">
        <v>468</v>
      </c>
      <c r="D39" s="468"/>
      <c r="E39" s="468"/>
      <c r="F39" s="468"/>
      <c r="G39" s="126"/>
    </row>
    <row r="40" spans="1:7" s="95" customFormat="1" ht="28.5" customHeight="1" x14ac:dyDescent="0.25">
      <c r="A40" s="124"/>
      <c r="B40" s="125"/>
      <c r="C40" s="465" t="s">
        <v>457</v>
      </c>
      <c r="D40" s="465"/>
      <c r="E40" s="465"/>
      <c r="F40" s="465"/>
      <c r="G40" s="126"/>
    </row>
    <row r="41" spans="1:7" s="95" customFormat="1" ht="28.5" customHeight="1" x14ac:dyDescent="0.25">
      <c r="A41" s="124"/>
      <c r="B41" s="125"/>
      <c r="C41" s="465" t="s">
        <v>458</v>
      </c>
      <c r="D41" s="465"/>
      <c r="E41" s="465"/>
      <c r="F41" s="465"/>
      <c r="G41" s="126"/>
    </row>
    <row r="42" spans="1:7" s="95" customFormat="1" ht="5.25" customHeight="1" x14ac:dyDescent="0.25">
      <c r="A42" s="124"/>
      <c r="B42" s="125"/>
      <c r="C42" s="127"/>
      <c r="D42" s="127"/>
      <c r="E42" s="127"/>
      <c r="F42" s="127"/>
      <c r="G42" s="126"/>
    </row>
    <row r="43" spans="1:7" s="95" customFormat="1" ht="17.25" customHeight="1" x14ac:dyDescent="0.25">
      <c r="A43" s="124"/>
      <c r="B43" s="125"/>
      <c r="C43" s="460" t="s">
        <v>459</v>
      </c>
      <c r="D43" s="460"/>
      <c r="E43" s="460"/>
      <c r="F43" s="460"/>
      <c r="G43" s="126"/>
    </row>
    <row r="44" spans="1:7" s="95" customFormat="1" ht="4.5" customHeight="1" x14ac:dyDescent="0.25">
      <c r="A44" s="124"/>
      <c r="B44" s="125"/>
      <c r="C44" s="127"/>
      <c r="D44" s="127"/>
      <c r="E44" s="127"/>
      <c r="F44" s="127"/>
      <c r="G44" s="126"/>
    </row>
    <row r="45" spans="1:7" s="95" customFormat="1" ht="17.25" customHeight="1" x14ac:dyDescent="0.25">
      <c r="A45" s="124"/>
      <c r="B45" s="125"/>
      <c r="C45" s="468" t="s">
        <v>529</v>
      </c>
      <c r="D45" s="468"/>
      <c r="E45" s="468"/>
      <c r="F45" s="468"/>
      <c r="G45" s="126"/>
    </row>
    <row r="46" spans="1:7" s="95" customFormat="1" ht="36" customHeight="1" x14ac:dyDescent="0.25">
      <c r="A46" s="124"/>
      <c r="B46" s="125"/>
      <c r="C46" s="476" t="str">
        <f>Lists!K19</f>
        <v>https://circabc.europa.eu/ui/group/63da2eca-69b7-4f51-9f71-a6b4d7519046/library/32b765b9-2c10-4be4-b861-e6e48b9aa9db?p=1&amp;n=10&amp;sort=modified_DESC</v>
      </c>
      <c r="D46" s="476"/>
      <c r="E46" s="476"/>
      <c r="F46" s="476"/>
      <c r="G46" s="126"/>
    </row>
    <row r="47" spans="1:7" s="95" customFormat="1" ht="5.25" customHeight="1" x14ac:dyDescent="0.25">
      <c r="A47" s="124"/>
      <c r="B47" s="125"/>
      <c r="C47" s="127"/>
      <c r="D47" s="128"/>
      <c r="E47" s="127"/>
      <c r="F47" s="127"/>
      <c r="G47" s="126"/>
    </row>
    <row r="48" spans="1:7" s="95" customFormat="1" ht="62.65" customHeight="1" x14ac:dyDescent="0.25">
      <c r="A48" s="124"/>
      <c r="B48" s="125"/>
      <c r="C48" s="467" t="s">
        <v>527</v>
      </c>
      <c r="D48" s="467"/>
      <c r="E48" s="467"/>
      <c r="F48" s="467"/>
      <c r="G48" s="126"/>
    </row>
    <row r="49" spans="1:7" s="95" customFormat="1" ht="47.65" customHeight="1" x14ac:dyDescent="0.25">
      <c r="A49" s="124"/>
      <c r="B49" s="125"/>
      <c r="C49" s="467" t="s">
        <v>227</v>
      </c>
      <c r="D49" s="467"/>
      <c r="E49" s="467"/>
      <c r="F49" s="467"/>
      <c r="G49" s="126"/>
    </row>
    <row r="50" spans="1:7" s="95" customFormat="1" ht="22.5" customHeight="1" x14ac:dyDescent="0.25">
      <c r="A50" s="124"/>
      <c r="B50" s="125"/>
      <c r="C50" s="467" t="s">
        <v>528</v>
      </c>
      <c r="D50" s="467"/>
      <c r="E50" s="467"/>
      <c r="F50" s="467"/>
      <c r="G50" s="126"/>
    </row>
    <row r="51" spans="1:7" s="95" customFormat="1" ht="20.25" customHeight="1" x14ac:dyDescent="0.25">
      <c r="A51" s="124"/>
      <c r="B51" s="125"/>
      <c r="C51" s="475" t="str">
        <f>Lists!K18</f>
        <v>ESTAT-WASTE-STATISTICS@EC.EUROPA.EU</v>
      </c>
      <c r="D51" s="475"/>
      <c r="E51" s="475"/>
      <c r="F51" s="475"/>
      <c r="G51" s="126"/>
    </row>
    <row r="52" spans="1:7" s="95" customFormat="1" ht="17.25" customHeight="1" x14ac:dyDescent="0.25">
      <c r="A52" s="124"/>
      <c r="B52" s="125"/>
      <c r="C52" s="460" t="s">
        <v>510</v>
      </c>
      <c r="D52" s="460"/>
      <c r="E52" s="460"/>
      <c r="F52" s="460"/>
      <c r="G52" s="126"/>
    </row>
    <row r="53" spans="1:7" s="95" customFormat="1" ht="20.25" customHeight="1" x14ac:dyDescent="0.25">
      <c r="A53" s="124"/>
      <c r="B53" s="125"/>
      <c r="C53" s="466"/>
      <c r="D53" s="466"/>
      <c r="E53" s="466"/>
      <c r="F53" s="466"/>
      <c r="G53" s="126"/>
    </row>
    <row r="54" spans="1:7" s="95" customFormat="1" ht="98.65" customHeight="1" x14ac:dyDescent="0.25">
      <c r="A54" s="124"/>
      <c r="B54" s="125"/>
      <c r="C54" s="465" t="s">
        <v>509</v>
      </c>
      <c r="D54" s="465"/>
      <c r="E54" s="465"/>
      <c r="F54" s="465"/>
      <c r="G54" s="126"/>
    </row>
    <row r="55" spans="1:7" s="95" customFormat="1" ht="98.1" customHeight="1" x14ac:dyDescent="0.25">
      <c r="A55" s="124"/>
      <c r="B55" s="125"/>
      <c r="C55" s="465" t="s">
        <v>530</v>
      </c>
      <c r="D55" s="465"/>
      <c r="E55" s="465"/>
      <c r="F55" s="465"/>
      <c r="G55" s="126"/>
    </row>
    <row r="56" spans="1:7" s="95" customFormat="1" ht="6" customHeight="1" x14ac:dyDescent="0.25">
      <c r="A56" s="124"/>
      <c r="B56" s="125"/>
      <c r="C56" s="127"/>
      <c r="D56" s="127"/>
      <c r="E56" s="127"/>
      <c r="F56" s="127"/>
      <c r="G56" s="126"/>
    </row>
    <row r="57" spans="1:7" s="139" customFormat="1" ht="7.5" customHeight="1" thickBot="1" x14ac:dyDescent="0.3">
      <c r="B57" s="135"/>
      <c r="C57" s="136"/>
      <c r="D57" s="136"/>
      <c r="E57" s="136"/>
      <c r="F57" s="137"/>
      <c r="G57" s="138"/>
    </row>
    <row r="60" spans="1:7" ht="12" customHeight="1" x14ac:dyDescent="0.2"/>
  </sheetData>
  <sheetProtection algorithmName="SHA-512" hashValue="tuXQRuYaxVK7nFPvWYTcFZ4YfhDrpteYWNJlGxU140Qnt1PocgkRB8Ihy2xpYiNAr16h2QuKWZRr+Q/Blt2//w==" saltValue="tbeAkbWUCgUUuqrQamr+VQ==" spinCount="100000" sheet="1" objects="1" scenarios="1"/>
  <mergeCells count="34">
    <mergeCell ref="C10:F10"/>
    <mergeCell ref="C11:F11"/>
    <mergeCell ref="C12:F12"/>
    <mergeCell ref="C50:F50"/>
    <mergeCell ref="C51:F51"/>
    <mergeCell ref="C43:F43"/>
    <mergeCell ref="C45:F45"/>
    <mergeCell ref="C46:F46"/>
    <mergeCell ref="C48:F48"/>
    <mergeCell ref="C49:F49"/>
    <mergeCell ref="C41:F41"/>
    <mergeCell ref="C15:F15"/>
    <mergeCell ref="C17:F17"/>
    <mergeCell ref="C19:F19"/>
    <mergeCell ref="C23:F23"/>
    <mergeCell ref="C30:F30"/>
    <mergeCell ref="C4:F4"/>
    <mergeCell ref="C5:F5"/>
    <mergeCell ref="C7:F7"/>
    <mergeCell ref="C8:F8"/>
    <mergeCell ref="C9:F9"/>
    <mergeCell ref="C55:F55"/>
    <mergeCell ref="C54:F54"/>
    <mergeCell ref="C53:F53"/>
    <mergeCell ref="C52:F52"/>
    <mergeCell ref="C13:F13"/>
    <mergeCell ref="C32:F32"/>
    <mergeCell ref="C37:F37"/>
    <mergeCell ref="C38:F38"/>
    <mergeCell ref="C39:F39"/>
    <mergeCell ref="C40:F40"/>
    <mergeCell ref="D24:F24"/>
    <mergeCell ref="D25:F25"/>
    <mergeCell ref="D28:F28"/>
  </mergeCells>
  <hyperlinks>
    <hyperlink ref="D24" r:id="rId1" display="https://webgate.ec.europa.eu/edamis/helpcenter/website/index.htm" xr:uid="{00000000-0004-0000-0200-000000000000}"/>
    <hyperlink ref="C46:F46" r:id="rId2" display="https://circabc.europa.eu/ui/group/63da2eca-69b7-4f51-9f71-a6b4d7519046/library/32b765b9-2c10-4be4-b861-e6e48b9aa9db?p=1&amp;n=10&amp;sort=modified_DESC" xr:uid="{00000000-0004-0000-0200-000001000000}"/>
    <hyperlink ref="D24:F24" r:id="rId3" display="https://webgate.ec.europa.eu/edamis4" xr:uid="{DF45B3C4-CBDA-42C1-B3B8-CB87B8ACE230}"/>
    <hyperlink ref="D25:F25" r:id="rId4" display="mailto:ESTAT-DATA-METADATA-SERVICES@ec.europa.eu" xr:uid="{43DB78E0-EB4A-4C11-ADF9-E88CB93E4C61}"/>
    <hyperlink ref="D28:F28" r:id="rId5" display="mailto:ESTAT-WASTE-STATISTICS@EC.EUROPA.EU" xr:uid="{CEC12BC4-004E-4416-8865-42AB6ED671C9}"/>
    <hyperlink ref="C51:F51" r:id="rId6" display="mailto:ESTAT-WASTE-STATISTICS@EC.EUROPA.EU" xr:uid="{1CFDE7F4-E44C-41CA-A907-DEE9F2D24FCE}"/>
  </hyperlinks>
  <pageMargins left="0.23622047244094491" right="0.23622047244094491" top="0.74803149606299213" bottom="0.74803149606299213" header="0.31496062992125984" footer="0.31496062992125984"/>
  <pageSetup paperSize="9" scale="73" fitToHeight="0" orientation="portrait" r:id="rId7"/>
  <headerFooter>
    <oddFooter>&amp;L&amp;F&amp;CPage &amp;P of &amp;N&amp;R&amp;A</oddFooter>
  </headerFooter>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B9C337"/>
    <pageSetUpPr fitToPage="1"/>
  </sheetPr>
  <dimension ref="A1:BI41"/>
  <sheetViews>
    <sheetView showGridLines="0" topLeftCell="A30" workbookViewId="0">
      <selection activeCell="C30" sqref="C30:F30"/>
    </sheetView>
  </sheetViews>
  <sheetFormatPr defaultColWidth="8.7109375" defaultRowHeight="12.75" x14ac:dyDescent="0.2"/>
  <cols>
    <col min="1" max="2" width="1.42578125" style="3" customWidth="1"/>
    <col min="3" max="3" width="17.28515625" style="3" customWidth="1"/>
    <col min="4" max="4" width="20" style="3" customWidth="1"/>
    <col min="5" max="5" width="66.7109375" style="3" customWidth="1"/>
    <col min="6" max="6" width="28.71093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198"/>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471" t="str">
        <f>UPPER(Lists!K7)</f>
        <v>ANNUAL REPORTING OF PLASTIC OWN RESOURCES STATISTICAL DATA</v>
      </c>
      <c r="D4" s="471"/>
      <c r="E4" s="471"/>
      <c r="F4" s="471"/>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463" t="str">
        <f>CONCATENATE(Lists!K8," DATA COLLECTION")</f>
        <v>2024 DATA COLLECTION</v>
      </c>
      <c r="D5" s="463"/>
      <c r="E5" s="463"/>
      <c r="F5" s="463"/>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472" t="s">
        <v>213</v>
      </c>
      <c r="D7" s="472"/>
      <c r="E7" s="472"/>
      <c r="F7" s="472"/>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24" customHeight="1" x14ac:dyDescent="0.25">
      <c r="A8" s="124"/>
      <c r="B8" s="125"/>
      <c r="C8" s="474" t="s">
        <v>188</v>
      </c>
      <c r="D8" s="474"/>
      <c r="E8" s="474"/>
      <c r="F8" s="474"/>
      <c r="G8" s="126"/>
    </row>
    <row r="9" spans="1:61" s="141" customFormat="1" ht="18" customHeight="1" x14ac:dyDescent="0.25">
      <c r="A9" s="149"/>
      <c r="B9" s="125"/>
      <c r="C9" s="467" t="s">
        <v>214</v>
      </c>
      <c r="D9" s="467"/>
      <c r="E9" s="467"/>
      <c r="F9" s="467"/>
      <c r="G9" s="126"/>
    </row>
    <row r="10" spans="1:61" s="141" customFormat="1" ht="18" customHeight="1" x14ac:dyDescent="0.25">
      <c r="A10" s="149"/>
      <c r="B10" s="125"/>
      <c r="C10" s="467" t="s">
        <v>215</v>
      </c>
      <c r="D10" s="467"/>
      <c r="E10" s="467"/>
      <c r="F10" s="467"/>
      <c r="G10" s="126"/>
    </row>
    <row r="11" spans="1:61" s="141" customFormat="1" ht="18" customHeight="1" x14ac:dyDescent="0.25">
      <c r="A11" s="149"/>
      <c r="B11" s="125"/>
      <c r="C11" s="467" t="s">
        <v>216</v>
      </c>
      <c r="D11" s="467"/>
      <c r="E11" s="467"/>
      <c r="F11" s="467"/>
      <c r="G11" s="126"/>
    </row>
    <row r="12" spans="1:61" s="141" customFormat="1" ht="18" customHeight="1" x14ac:dyDescent="0.25">
      <c r="A12" s="149"/>
      <c r="B12" s="125"/>
      <c r="C12" s="465" t="s">
        <v>469</v>
      </c>
      <c r="D12" s="465"/>
      <c r="E12" s="465"/>
      <c r="F12" s="465"/>
      <c r="G12" s="126"/>
    </row>
    <row r="13" spans="1:61" s="95" customFormat="1" ht="9.75" customHeight="1" x14ac:dyDescent="0.25">
      <c r="A13" s="124"/>
      <c r="B13" s="125"/>
      <c r="C13" s="127"/>
      <c r="D13" s="127"/>
      <c r="E13" s="127"/>
      <c r="F13" s="127"/>
      <c r="G13" s="126"/>
    </row>
    <row r="14" spans="1:61" s="95" customFormat="1" ht="17.25" customHeight="1" x14ac:dyDescent="0.25">
      <c r="A14" s="124"/>
      <c r="B14" s="125"/>
      <c r="C14" s="460" t="s">
        <v>214</v>
      </c>
      <c r="D14" s="460"/>
      <c r="E14" s="460"/>
      <c r="F14" s="460"/>
      <c r="G14" s="126"/>
    </row>
    <row r="15" spans="1:61" s="95" customFormat="1" ht="4.5" customHeight="1" x14ac:dyDescent="0.25">
      <c r="A15" s="124"/>
      <c r="B15" s="125"/>
      <c r="C15" s="127"/>
      <c r="D15" s="127"/>
      <c r="E15" s="127"/>
      <c r="F15" s="127"/>
      <c r="G15" s="126"/>
    </row>
    <row r="16" spans="1:61" s="95" customFormat="1" ht="69.599999999999994" customHeight="1" x14ac:dyDescent="0.25">
      <c r="A16" s="124"/>
      <c r="B16" s="125"/>
      <c r="C16" s="467" t="s">
        <v>531</v>
      </c>
      <c r="D16" s="467"/>
      <c r="E16" s="467"/>
      <c r="F16" s="467"/>
      <c r="G16" s="126"/>
    </row>
    <row r="17" spans="1:7" s="95" customFormat="1" ht="5.25" customHeight="1" x14ac:dyDescent="0.25">
      <c r="A17" s="124"/>
      <c r="B17" s="125"/>
      <c r="C17" s="127"/>
      <c r="D17" s="127"/>
      <c r="E17" s="127"/>
      <c r="F17" s="127"/>
      <c r="G17" s="126"/>
    </row>
    <row r="18" spans="1:7" s="95" customFormat="1" ht="98.1" customHeight="1" x14ac:dyDescent="0.25">
      <c r="A18" s="124"/>
      <c r="B18" s="125"/>
      <c r="C18" s="467" t="s">
        <v>522</v>
      </c>
      <c r="D18" s="467"/>
      <c r="E18" s="467"/>
      <c r="F18" s="467"/>
      <c r="G18" s="126"/>
    </row>
    <row r="19" spans="1:7" s="95" customFormat="1" ht="3.75" customHeight="1" x14ac:dyDescent="0.25">
      <c r="A19" s="124"/>
      <c r="B19" s="125"/>
      <c r="C19" s="127"/>
      <c r="D19" s="127"/>
      <c r="E19" s="127"/>
      <c r="F19" s="127"/>
      <c r="G19" s="126"/>
    </row>
    <row r="20" spans="1:7" s="95" customFormat="1" ht="17.25" customHeight="1" x14ac:dyDescent="0.25">
      <c r="A20" s="124"/>
      <c r="B20" s="125"/>
      <c r="C20" s="127" t="s">
        <v>217</v>
      </c>
      <c r="D20" s="128"/>
      <c r="E20" s="127"/>
      <c r="F20" s="127"/>
      <c r="G20" s="126"/>
    </row>
    <row r="21" spans="1:7" s="95" customFormat="1" ht="37.5" customHeight="1" x14ac:dyDescent="0.25">
      <c r="A21" s="124"/>
      <c r="B21" s="125"/>
      <c r="C21" s="476" t="str">
        <f>Lists!K19</f>
        <v>https://circabc.europa.eu/ui/group/63da2eca-69b7-4f51-9f71-a6b4d7519046/library/32b765b9-2c10-4be4-b861-e6e48b9aa9db?p=1&amp;n=10&amp;sort=modified_DESC</v>
      </c>
      <c r="D21" s="476"/>
      <c r="E21" s="476"/>
      <c r="F21" s="476"/>
      <c r="G21" s="126"/>
    </row>
    <row r="22" spans="1:7" s="95" customFormat="1" ht="5.25" customHeight="1" x14ac:dyDescent="0.25">
      <c r="A22" s="124"/>
      <c r="B22" s="125"/>
      <c r="C22" s="127"/>
      <c r="D22" s="127"/>
      <c r="E22" s="127"/>
      <c r="F22" s="127"/>
      <c r="G22" s="126"/>
    </row>
    <row r="23" spans="1:7" s="95" customFormat="1" ht="17.25" customHeight="1" x14ac:dyDescent="0.25">
      <c r="A23" s="124"/>
      <c r="B23" s="125"/>
      <c r="C23" s="460" t="s">
        <v>218</v>
      </c>
      <c r="D23" s="460"/>
      <c r="E23" s="460"/>
      <c r="F23" s="460"/>
      <c r="G23" s="126"/>
    </row>
    <row r="24" spans="1:7" s="95" customFormat="1" ht="6" customHeight="1" x14ac:dyDescent="0.25">
      <c r="A24" s="124"/>
      <c r="B24" s="125"/>
      <c r="C24" s="127"/>
      <c r="D24" s="127"/>
      <c r="E24" s="127"/>
      <c r="F24" s="127"/>
      <c r="G24" s="126"/>
    </row>
    <row r="25" spans="1:7" s="95" customFormat="1" ht="47.65" customHeight="1" x14ac:dyDescent="0.25">
      <c r="A25" s="124"/>
      <c r="B25" s="125"/>
      <c r="C25" s="467" t="s">
        <v>470</v>
      </c>
      <c r="D25" s="467"/>
      <c r="E25" s="467"/>
      <c r="F25" s="467"/>
      <c r="G25" s="126"/>
    </row>
    <row r="26" spans="1:7" s="95" customFormat="1" ht="49.5" customHeight="1" x14ac:dyDescent="0.25">
      <c r="A26" s="124"/>
      <c r="B26" s="125"/>
      <c r="C26" s="467" t="s">
        <v>471</v>
      </c>
      <c r="D26" s="467"/>
      <c r="E26" s="467"/>
      <c r="F26" s="467"/>
      <c r="G26" s="126"/>
    </row>
    <row r="27" spans="1:7" s="95" customFormat="1" ht="39" customHeight="1" x14ac:dyDescent="0.25">
      <c r="A27" s="124"/>
      <c r="B27" s="125"/>
      <c r="C27" s="467" t="s">
        <v>472</v>
      </c>
      <c r="D27" s="467"/>
      <c r="E27" s="467"/>
      <c r="F27" s="467"/>
      <c r="G27" s="126"/>
    </row>
    <row r="28" spans="1:7" s="95" customFormat="1" ht="41.65" customHeight="1" x14ac:dyDescent="0.25">
      <c r="A28" s="124"/>
      <c r="B28" s="125"/>
      <c r="C28" s="467" t="s">
        <v>532</v>
      </c>
      <c r="D28" s="467"/>
      <c r="E28" s="467"/>
      <c r="F28" s="467"/>
      <c r="G28" s="126"/>
    </row>
    <row r="29" spans="1:7" s="95" customFormat="1" ht="25.5" customHeight="1" x14ac:dyDescent="0.25">
      <c r="A29" s="124"/>
      <c r="B29" s="125"/>
      <c r="C29" s="467" t="s">
        <v>524</v>
      </c>
      <c r="D29" s="468"/>
      <c r="E29" s="468"/>
      <c r="F29" s="468"/>
      <c r="G29" s="126"/>
    </row>
    <row r="30" spans="1:7" s="95" customFormat="1" ht="37.5" customHeight="1" x14ac:dyDescent="0.25">
      <c r="A30" s="124"/>
      <c r="B30" s="125"/>
      <c r="C30" s="476" t="str">
        <f>Lists!K20</f>
        <v>https://circabc.europa.eu/ui/group/63da2eca-69b7-4f51-9f71-a6b4d7519046/library/32b765b9-2c10-4be4-b861-e6e48b9aa9db?p=1&amp;n=10&amp;sort=modified_DESC</v>
      </c>
      <c r="D30" s="476"/>
      <c r="E30" s="476"/>
      <c r="F30" s="476"/>
      <c r="G30" s="126"/>
    </row>
    <row r="31" spans="1:7" s="95" customFormat="1" ht="5.25" customHeight="1" x14ac:dyDescent="0.25">
      <c r="A31" s="124"/>
      <c r="B31" s="125"/>
      <c r="C31" s="127"/>
      <c r="D31" s="127"/>
      <c r="E31" s="127"/>
      <c r="F31" s="127"/>
      <c r="G31" s="126"/>
    </row>
    <row r="32" spans="1:7" s="95" customFormat="1" ht="17.25" customHeight="1" x14ac:dyDescent="0.25">
      <c r="A32" s="124"/>
      <c r="B32" s="125"/>
      <c r="C32" s="460" t="s">
        <v>216</v>
      </c>
      <c r="D32" s="460"/>
      <c r="E32" s="460"/>
      <c r="F32" s="460"/>
      <c r="G32" s="126"/>
    </row>
    <row r="33" spans="1:7" s="95" customFormat="1" ht="7.5" customHeight="1" x14ac:dyDescent="0.25">
      <c r="A33" s="124"/>
      <c r="B33" s="125"/>
      <c r="C33" s="127"/>
      <c r="D33" s="127"/>
      <c r="E33" s="127"/>
      <c r="F33" s="127"/>
      <c r="G33" s="126"/>
    </row>
    <row r="34" spans="1:7" s="95" customFormat="1" ht="36" customHeight="1" x14ac:dyDescent="0.25">
      <c r="A34" s="124"/>
      <c r="B34" s="125"/>
      <c r="C34" s="467" t="s">
        <v>533</v>
      </c>
      <c r="D34" s="467"/>
      <c r="E34" s="467"/>
      <c r="F34" s="467"/>
      <c r="G34" s="126"/>
    </row>
    <row r="35" spans="1:7" s="95" customFormat="1" ht="27" customHeight="1" x14ac:dyDescent="0.25">
      <c r="A35" s="124"/>
      <c r="B35" s="125"/>
      <c r="C35" s="468" t="s">
        <v>219</v>
      </c>
      <c r="D35" s="468"/>
      <c r="E35" s="468"/>
      <c r="F35" s="468"/>
      <c r="G35" s="126"/>
    </row>
    <row r="36" spans="1:7" s="95" customFormat="1" ht="41.65" customHeight="1" x14ac:dyDescent="0.25">
      <c r="A36" s="124"/>
      <c r="B36" s="125"/>
      <c r="C36" s="467" t="s">
        <v>220</v>
      </c>
      <c r="D36" s="467"/>
      <c r="E36" s="467"/>
      <c r="F36" s="467"/>
      <c r="G36" s="126"/>
    </row>
    <row r="37" spans="1:7" s="95" customFormat="1" ht="112.15" customHeight="1" x14ac:dyDescent="0.25">
      <c r="A37" s="124"/>
      <c r="B37" s="125"/>
      <c r="C37" s="467" t="s">
        <v>473</v>
      </c>
      <c r="D37" s="467"/>
      <c r="E37" s="467"/>
      <c r="F37" s="467"/>
      <c r="G37" s="126"/>
    </row>
    <row r="38" spans="1:7" s="95" customFormat="1" ht="186.6" customHeight="1" x14ac:dyDescent="0.25">
      <c r="A38" s="124"/>
      <c r="B38" s="125"/>
      <c r="C38" s="467" t="s">
        <v>534</v>
      </c>
      <c r="D38" s="467"/>
      <c r="E38" s="467"/>
      <c r="F38" s="467"/>
      <c r="G38" s="126"/>
    </row>
    <row r="39" spans="1:7" s="95" customFormat="1" ht="17.25" customHeight="1" x14ac:dyDescent="0.25">
      <c r="A39" s="124"/>
      <c r="B39" s="125"/>
      <c r="C39" s="477" t="s">
        <v>469</v>
      </c>
      <c r="D39" s="477"/>
      <c r="E39" s="477"/>
      <c r="F39" s="477"/>
      <c r="G39" s="126"/>
    </row>
    <row r="40" spans="1:7" s="95" customFormat="1" ht="159" customHeight="1" x14ac:dyDescent="0.25">
      <c r="A40" s="124"/>
      <c r="B40" s="125"/>
      <c r="C40" s="478" t="s">
        <v>535</v>
      </c>
      <c r="D40" s="478"/>
      <c r="E40" s="478"/>
      <c r="F40" s="478"/>
      <c r="G40" s="126"/>
    </row>
    <row r="41" spans="1:7" s="139" customFormat="1" ht="7.5" customHeight="1" thickBot="1" x14ac:dyDescent="0.3">
      <c r="B41" s="135"/>
      <c r="C41" s="136"/>
      <c r="D41" s="136"/>
      <c r="E41" s="136"/>
      <c r="F41" s="137"/>
      <c r="G41" s="138"/>
    </row>
  </sheetData>
  <sheetProtection algorithmName="SHA-512" hashValue="k5c4+zs+Dqab2H1NxzJR1rblr2uj8KL7VuHdgYnJhajuDT5mSV6AcNDKmYi+wEgUFTtZu+9otThLDt80j1pzOQ==" saltValue="vrnY94mTtLBtnmN3eKkqDg==" spinCount="100000" sheet="1" objects="1" scenarios="1"/>
  <mergeCells count="27">
    <mergeCell ref="C10:F10"/>
    <mergeCell ref="C4:F4"/>
    <mergeCell ref="C5:F5"/>
    <mergeCell ref="C7:F7"/>
    <mergeCell ref="C8:F8"/>
    <mergeCell ref="C9:F9"/>
    <mergeCell ref="C38:F38"/>
    <mergeCell ref="C39:F39"/>
    <mergeCell ref="C40:F40"/>
    <mergeCell ref="C11:F11"/>
    <mergeCell ref="C16:F16"/>
    <mergeCell ref="C18:F18"/>
    <mergeCell ref="C21:F21"/>
    <mergeCell ref="C25:F25"/>
    <mergeCell ref="C12:F12"/>
    <mergeCell ref="C36:F36"/>
    <mergeCell ref="C37:F37"/>
    <mergeCell ref="C14:F14"/>
    <mergeCell ref="C23:F23"/>
    <mergeCell ref="C32:F32"/>
    <mergeCell ref="C27:F27"/>
    <mergeCell ref="C28:F28"/>
    <mergeCell ref="C29:F29"/>
    <mergeCell ref="C30:F30"/>
    <mergeCell ref="C34:F34"/>
    <mergeCell ref="C35:F35"/>
    <mergeCell ref="C26:F26"/>
  </mergeCells>
  <hyperlinks>
    <hyperlink ref="C21:F21" r:id="rId1" display="https://circabc.europa.eu/ui/group/63da2eca-69b7-4f51-9f71-a6b4d7519046/library/32b765b9-2c10-4be4-b861-e6e48b9aa9db?p=1&amp;n=10&amp;sort=modified_DESC" xr:uid="{00000000-0004-0000-0300-000000000000}"/>
    <hyperlink ref="C30:F30" r:id="rId2" display="https://circabc.europa.eu/ui/group/63da2eca-69b7-4f51-9f71-a6b4d7519046/library/32b765b9-2c10-4be4-b861-e6e48b9aa9db?p=1&amp;n=10&amp;sort=modified_DESC" xr:uid="{00000000-0004-0000-0300-000001000000}"/>
  </hyperlinks>
  <pageMargins left="0.70866141732283472" right="0.70866141732283472" top="0.74803149606299213" bottom="0.74803149606299213" header="0.31496062992125984" footer="0.31496062992125984"/>
  <pageSetup paperSize="9" scale="63" orientation="portrait"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B9C337"/>
    <pageSetUpPr fitToPage="1"/>
  </sheetPr>
  <dimension ref="A1:BI36"/>
  <sheetViews>
    <sheetView showGridLines="0" workbookViewId="0"/>
  </sheetViews>
  <sheetFormatPr defaultColWidth="8.7109375" defaultRowHeight="12.75" x14ac:dyDescent="0.2"/>
  <cols>
    <col min="1" max="2" width="1.42578125" style="3" customWidth="1"/>
    <col min="3" max="3" width="4.42578125" style="3" customWidth="1"/>
    <col min="4" max="4" width="29.28515625" style="3" customWidth="1"/>
    <col min="5" max="5" width="57.5703125" style="3" customWidth="1"/>
    <col min="6" max="6" width="35.7109375" style="3" customWidth="1"/>
    <col min="7" max="7" width="1.28515625" style="3" customWidth="1"/>
    <col min="8" max="8" width="8.7109375" style="3"/>
    <col min="9" max="9" width="8.7109375" style="185"/>
    <col min="10"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198"/>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471" t="str">
        <f>UPPER(Lists!K7)</f>
        <v>ANNUAL REPORTING OF PLASTIC OWN RESOURCES STATISTICAL DATA</v>
      </c>
      <c r="D4" s="471"/>
      <c r="E4" s="471"/>
      <c r="F4" s="471"/>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463" t="str">
        <f>CONCATENATE(Lists!K8," DATA COLLECTION")</f>
        <v>2024 DATA COLLECTION</v>
      </c>
      <c r="D5" s="463"/>
      <c r="E5" s="463"/>
      <c r="F5" s="463"/>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472" t="s">
        <v>209</v>
      </c>
      <c r="D7" s="472"/>
      <c r="E7" s="472"/>
      <c r="F7" s="472"/>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24" customHeight="1" x14ac:dyDescent="0.25">
      <c r="A8" s="124"/>
      <c r="B8" s="125"/>
      <c r="C8" s="474" t="s">
        <v>188</v>
      </c>
      <c r="D8" s="474"/>
      <c r="E8" s="474"/>
      <c r="F8" s="474"/>
      <c r="G8" s="126"/>
      <c r="I8" s="193"/>
    </row>
    <row r="9" spans="1:61" s="141" customFormat="1" ht="18" customHeight="1" x14ac:dyDescent="0.25">
      <c r="A9" s="149"/>
      <c r="B9" s="125"/>
      <c r="C9" s="467" t="s">
        <v>210</v>
      </c>
      <c r="D9" s="467"/>
      <c r="E9" s="467"/>
      <c r="F9" s="467"/>
      <c r="G9" s="126"/>
      <c r="I9" s="194"/>
    </row>
    <row r="10" spans="1:61" s="141" customFormat="1" ht="18" customHeight="1" x14ac:dyDescent="0.25">
      <c r="A10" s="149"/>
      <c r="B10" s="125"/>
      <c r="C10" s="467" t="s">
        <v>211</v>
      </c>
      <c r="D10" s="467"/>
      <c r="E10" s="467"/>
      <c r="F10" s="467"/>
      <c r="G10" s="126"/>
      <c r="I10" s="194"/>
    </row>
    <row r="11" spans="1:61" s="95" customFormat="1" ht="9.75" customHeight="1" x14ac:dyDescent="0.25">
      <c r="A11" s="124"/>
      <c r="B11" s="125"/>
      <c r="C11" s="127"/>
      <c r="D11" s="127"/>
      <c r="E11" s="127"/>
      <c r="F11" s="127"/>
      <c r="G11" s="126"/>
      <c r="I11" s="193"/>
    </row>
    <row r="12" spans="1:61" s="95" customFormat="1" ht="5.25" customHeight="1" x14ac:dyDescent="0.25">
      <c r="A12" s="124"/>
      <c r="B12" s="125"/>
      <c r="C12" s="127"/>
      <c r="D12" s="127"/>
      <c r="E12" s="127"/>
      <c r="F12" s="127"/>
      <c r="G12" s="126"/>
      <c r="I12" s="193"/>
    </row>
    <row r="13" spans="1:61" s="95" customFormat="1" ht="17.25" customHeight="1" x14ac:dyDescent="0.25">
      <c r="A13" s="124"/>
      <c r="B13" s="125"/>
      <c r="C13" s="460" t="s">
        <v>212</v>
      </c>
      <c r="D13" s="460"/>
      <c r="E13" s="460"/>
      <c r="F13" s="460"/>
      <c r="G13" s="126"/>
      <c r="I13" s="193"/>
    </row>
    <row r="14" spans="1:61" s="95" customFormat="1" ht="6" customHeight="1" x14ac:dyDescent="0.25">
      <c r="A14" s="124"/>
      <c r="B14" s="125"/>
      <c r="C14" s="127"/>
      <c r="D14" s="127"/>
      <c r="E14" s="127"/>
      <c r="F14" s="127"/>
      <c r="G14" s="126"/>
      <c r="I14" s="193"/>
    </row>
    <row r="15" spans="1:61" s="95" customFormat="1" ht="21.6" customHeight="1" x14ac:dyDescent="0.25">
      <c r="A15" s="124"/>
      <c r="B15" s="125"/>
      <c r="C15" s="467" t="s">
        <v>228</v>
      </c>
      <c r="D15" s="467"/>
      <c r="E15" s="467"/>
      <c r="F15" s="467"/>
      <c r="G15" s="126"/>
      <c r="I15" s="193"/>
    </row>
    <row r="16" spans="1:61" s="95" customFormat="1" ht="103.15" customHeight="1" x14ac:dyDescent="0.25">
      <c r="A16" s="124"/>
      <c r="B16" s="125"/>
      <c r="C16" s="467" t="s">
        <v>509</v>
      </c>
      <c r="D16" s="467"/>
      <c r="E16" s="467"/>
      <c r="F16" s="467"/>
      <c r="G16" s="126"/>
      <c r="I16" s="193"/>
    </row>
    <row r="17" spans="1:9" s="95" customFormat="1" ht="21" customHeight="1" x14ac:dyDescent="0.25">
      <c r="A17" s="124"/>
      <c r="B17" s="125"/>
      <c r="C17" s="473" t="s">
        <v>474</v>
      </c>
      <c r="D17" s="479"/>
      <c r="E17" s="479"/>
      <c r="F17" s="479"/>
      <c r="G17" s="126"/>
      <c r="I17" s="193"/>
    </row>
    <row r="18" spans="1:9" s="95" customFormat="1" ht="46.5" customHeight="1" x14ac:dyDescent="0.25">
      <c r="A18" s="124"/>
      <c r="B18" s="125"/>
      <c r="C18" s="409"/>
      <c r="D18" s="409" t="s">
        <v>476</v>
      </c>
      <c r="E18" s="408" t="s">
        <v>477</v>
      </c>
      <c r="F18" s="408" t="s">
        <v>475</v>
      </c>
      <c r="G18" s="126"/>
      <c r="I18" s="193"/>
    </row>
    <row r="19" spans="1:9" s="95" customFormat="1" ht="46.5" customHeight="1" x14ac:dyDescent="0.25">
      <c r="A19" s="124"/>
      <c r="B19" s="125"/>
      <c r="C19" s="409"/>
      <c r="D19" s="409" t="s">
        <v>478</v>
      </c>
      <c r="E19" s="410" t="s">
        <v>486</v>
      </c>
      <c r="F19" s="410" t="s">
        <v>487</v>
      </c>
      <c r="G19" s="126"/>
      <c r="I19" s="193"/>
    </row>
    <row r="20" spans="1:9" s="95" customFormat="1" ht="72.599999999999994" customHeight="1" x14ac:dyDescent="0.25">
      <c r="A20" s="124"/>
      <c r="B20" s="125"/>
      <c r="C20" s="411"/>
      <c r="D20" s="411" t="s">
        <v>488</v>
      </c>
      <c r="E20" s="410" t="s">
        <v>489</v>
      </c>
      <c r="F20" s="410" t="s">
        <v>487</v>
      </c>
      <c r="G20" s="126"/>
      <c r="I20" s="193"/>
    </row>
    <row r="21" spans="1:9" s="95" customFormat="1" ht="72.599999999999994" customHeight="1" x14ac:dyDescent="0.25">
      <c r="A21" s="124"/>
      <c r="B21" s="125"/>
      <c r="C21" s="411"/>
      <c r="D21" s="411" t="s">
        <v>490</v>
      </c>
      <c r="E21" s="410" t="s">
        <v>491</v>
      </c>
      <c r="F21" s="412" t="s">
        <v>475</v>
      </c>
      <c r="G21" s="126"/>
      <c r="I21" s="193"/>
    </row>
    <row r="22" spans="1:9" s="95" customFormat="1" ht="87.6" customHeight="1" x14ac:dyDescent="0.25">
      <c r="A22" s="124"/>
      <c r="B22" s="125"/>
      <c r="C22" s="411"/>
      <c r="D22" s="411" t="s">
        <v>492</v>
      </c>
      <c r="E22" s="410" t="s">
        <v>493</v>
      </c>
      <c r="F22" s="412" t="s">
        <v>475</v>
      </c>
      <c r="G22" s="126"/>
      <c r="I22" s="193"/>
    </row>
    <row r="23" spans="1:9" s="95" customFormat="1" ht="87.6" customHeight="1" x14ac:dyDescent="0.25">
      <c r="A23" s="124"/>
      <c r="B23" s="125"/>
      <c r="C23" s="411"/>
      <c r="D23" s="411" t="s">
        <v>494</v>
      </c>
      <c r="E23" s="410" t="s">
        <v>495</v>
      </c>
      <c r="F23" s="412" t="s">
        <v>475</v>
      </c>
      <c r="G23" s="126"/>
      <c r="I23" s="193"/>
    </row>
    <row r="24" spans="1:9" s="95" customFormat="1" ht="87.6" customHeight="1" x14ac:dyDescent="0.25">
      <c r="A24" s="124"/>
      <c r="B24" s="125"/>
      <c r="C24" s="411"/>
      <c r="D24" s="411" t="s">
        <v>496</v>
      </c>
      <c r="E24" s="410" t="s">
        <v>497</v>
      </c>
      <c r="F24" s="412" t="s">
        <v>475</v>
      </c>
      <c r="G24" s="126"/>
      <c r="I24" s="193"/>
    </row>
    <row r="25" spans="1:9" s="95" customFormat="1" ht="105" customHeight="1" x14ac:dyDescent="0.25">
      <c r="A25" s="124"/>
      <c r="B25" s="125"/>
      <c r="C25" s="411"/>
      <c r="D25" s="411" t="s">
        <v>498</v>
      </c>
      <c r="E25" s="410" t="s">
        <v>499</v>
      </c>
      <c r="F25" s="412" t="s">
        <v>475</v>
      </c>
      <c r="G25" s="126"/>
      <c r="I25" s="193"/>
    </row>
    <row r="26" spans="1:9" s="95" customFormat="1" ht="105" customHeight="1" x14ac:dyDescent="0.25">
      <c r="A26" s="124"/>
      <c r="B26" s="125"/>
      <c r="C26" s="411"/>
      <c r="D26" s="411" t="s">
        <v>500</v>
      </c>
      <c r="E26" s="410" t="s">
        <v>501</v>
      </c>
      <c r="F26" s="412" t="s">
        <v>475</v>
      </c>
      <c r="G26" s="126"/>
      <c r="I26" s="193"/>
    </row>
    <row r="27" spans="1:9" s="95" customFormat="1" ht="3.6" customHeight="1" x14ac:dyDescent="0.25">
      <c r="A27" s="124"/>
      <c r="B27" s="125"/>
      <c r="C27" s="127"/>
      <c r="D27" s="127"/>
      <c r="E27" s="127"/>
      <c r="F27" s="127"/>
      <c r="G27" s="126"/>
      <c r="I27" s="193"/>
    </row>
    <row r="28" spans="1:9" s="95" customFormat="1" ht="17.25" customHeight="1" x14ac:dyDescent="0.25">
      <c r="A28" s="124"/>
      <c r="B28" s="125"/>
      <c r="C28" s="460" t="s">
        <v>211</v>
      </c>
      <c r="D28" s="460"/>
      <c r="E28" s="460"/>
      <c r="F28" s="460"/>
      <c r="G28" s="126"/>
      <c r="I28" s="193"/>
    </row>
    <row r="29" spans="1:9" s="95" customFormat="1" ht="7.5" customHeight="1" x14ac:dyDescent="0.25">
      <c r="A29" s="124"/>
      <c r="B29" s="125"/>
      <c r="C29" s="127"/>
      <c r="D29" s="127"/>
      <c r="E29" s="127"/>
      <c r="F29" s="127"/>
      <c r="G29" s="126"/>
      <c r="I29" s="193"/>
    </row>
    <row r="30" spans="1:9" s="95" customFormat="1" ht="116.1" customHeight="1" x14ac:dyDescent="0.25">
      <c r="A30" s="124"/>
      <c r="B30" s="125"/>
      <c r="C30" s="411"/>
      <c r="D30" s="411" t="s">
        <v>502</v>
      </c>
      <c r="E30" s="410" t="s">
        <v>503</v>
      </c>
      <c r="F30" s="412" t="s">
        <v>475</v>
      </c>
      <c r="G30" s="126"/>
      <c r="I30" s="193"/>
    </row>
    <row r="31" spans="1:9" s="95" customFormat="1" ht="137.1" customHeight="1" x14ac:dyDescent="0.25">
      <c r="A31" s="124"/>
      <c r="B31" s="125"/>
      <c r="C31" s="411"/>
      <c r="D31" s="411" t="s">
        <v>504</v>
      </c>
      <c r="E31" s="410" t="s">
        <v>520</v>
      </c>
      <c r="F31" s="412" t="s">
        <v>475</v>
      </c>
      <c r="G31" s="126"/>
      <c r="I31" s="193"/>
    </row>
    <row r="32" spans="1:9" s="95" customFormat="1" ht="118.5" customHeight="1" x14ac:dyDescent="0.25">
      <c r="A32" s="124"/>
      <c r="B32" s="125"/>
      <c r="C32" s="411"/>
      <c r="D32" s="411" t="s">
        <v>505</v>
      </c>
      <c r="E32" s="410" t="s">
        <v>521</v>
      </c>
      <c r="F32" s="412" t="s">
        <v>475</v>
      </c>
      <c r="G32" s="126"/>
      <c r="I32" s="193"/>
    </row>
    <row r="33" spans="1:9" s="95" customFormat="1" ht="17.25" customHeight="1" x14ac:dyDescent="0.25">
      <c r="A33" s="124"/>
      <c r="B33" s="125"/>
      <c r="C33" s="460" t="s">
        <v>507</v>
      </c>
      <c r="D33" s="460"/>
      <c r="E33" s="460"/>
      <c r="F33" s="460"/>
      <c r="G33" s="126"/>
      <c r="I33" s="193"/>
    </row>
    <row r="34" spans="1:9" s="95" customFormat="1" ht="82.5" customHeight="1" x14ac:dyDescent="0.25">
      <c r="A34" s="124"/>
      <c r="B34" s="125"/>
      <c r="C34" s="411"/>
      <c r="D34" s="411" t="s">
        <v>506</v>
      </c>
      <c r="E34" s="410" t="s">
        <v>536</v>
      </c>
      <c r="F34" s="412" t="s">
        <v>508</v>
      </c>
      <c r="G34" s="126"/>
      <c r="I34" s="193"/>
    </row>
    <row r="35" spans="1:9" s="153" customFormat="1" ht="4.5" customHeight="1" x14ac:dyDescent="0.25">
      <c r="A35" s="150"/>
      <c r="B35" s="151"/>
      <c r="C35" s="127"/>
      <c r="D35" s="468"/>
      <c r="E35" s="468"/>
      <c r="F35" s="468"/>
      <c r="G35" s="152"/>
      <c r="I35" s="195"/>
    </row>
    <row r="36" spans="1:9" s="139" customFormat="1" ht="4.5" customHeight="1" thickBot="1" x14ac:dyDescent="0.3">
      <c r="B36" s="135"/>
      <c r="C36" s="136"/>
      <c r="D36" s="136"/>
      <c r="E36" s="136"/>
      <c r="F36" s="137"/>
      <c r="G36" s="138"/>
      <c r="I36" s="196"/>
    </row>
  </sheetData>
  <sheetProtection algorithmName="SHA-512" hashValue="Gn5AsIJcoRKc/rX6rs7YUWOD7fmJtMa6iaRKPd5TBW9zLxRQPygQtV/5YuUBQRXfFupEC+iArrb1M0y9y4ArRQ==" saltValue="JMC8EH+4ONkfoUoEgFVyOA==" spinCount="100000" sheet="1" selectLockedCells="1" selectUnlockedCells="1"/>
  <mergeCells count="13">
    <mergeCell ref="C4:F4"/>
    <mergeCell ref="C5:F5"/>
    <mergeCell ref="C7:F7"/>
    <mergeCell ref="C8:F8"/>
    <mergeCell ref="C9:F9"/>
    <mergeCell ref="C33:F33"/>
    <mergeCell ref="D35:F35"/>
    <mergeCell ref="C10:F10"/>
    <mergeCell ref="C13:F13"/>
    <mergeCell ref="C16:F16"/>
    <mergeCell ref="C28:F28"/>
    <mergeCell ref="C15:F15"/>
    <mergeCell ref="C17:F17"/>
  </mergeCells>
  <pageMargins left="0.70866141732283472" right="0.70866141732283472" top="0.74803149606299213" bottom="0.74803149606299213" header="0.31496062992125984" footer="0.31496062992125984"/>
  <pageSetup paperSize="9" scale="67"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32"/>
  <sheetViews>
    <sheetView showGridLines="0" topLeftCell="A6" zoomScaleNormal="100" workbookViewId="0">
      <selection activeCell="D30" sqref="D30:G30"/>
    </sheetView>
  </sheetViews>
  <sheetFormatPr defaultColWidth="8.7109375" defaultRowHeight="12.75" x14ac:dyDescent="0.2"/>
  <cols>
    <col min="1" max="1" width="2.28515625" style="236" customWidth="1"/>
    <col min="2" max="2" width="1.7109375" style="236" customWidth="1"/>
    <col min="3" max="3" width="15.7109375" style="236" customWidth="1"/>
    <col min="4" max="4" width="32.7109375" style="236" customWidth="1"/>
    <col min="5" max="5" width="26.7109375" style="236" customWidth="1"/>
    <col min="6" max="6" width="2.5703125" style="236" customWidth="1"/>
    <col min="7" max="7" width="56.28515625" style="236" customWidth="1"/>
    <col min="8" max="8" width="1.28515625" style="236" customWidth="1"/>
    <col min="9" max="16384" width="8.7109375" style="236"/>
  </cols>
  <sheetData>
    <row r="1" spans="1:67" s="200" customFormat="1" thickBot="1" x14ac:dyDescent="0.3">
      <c r="A1" s="413">
        <v>1</v>
      </c>
      <c r="E1" s="201"/>
      <c r="F1" s="201"/>
      <c r="G1" s="201"/>
      <c r="H1" s="201"/>
      <c r="I1" s="201"/>
      <c r="J1" s="201"/>
      <c r="K1" s="201"/>
      <c r="L1" s="201"/>
      <c r="M1" s="201"/>
      <c r="N1" s="201"/>
      <c r="O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row>
    <row r="2" spans="1:67" s="202" customFormat="1" ht="42" customHeight="1" x14ac:dyDescent="0.2">
      <c r="A2" s="414" t="b">
        <v>1</v>
      </c>
      <c r="B2" s="203"/>
      <c r="C2" s="204"/>
      <c r="D2" s="205"/>
      <c r="E2" s="205"/>
      <c r="F2" s="205"/>
      <c r="G2" s="205"/>
      <c r="H2" s="206"/>
      <c r="I2" s="207"/>
      <c r="J2" s="207"/>
      <c r="K2" s="207"/>
      <c r="L2" s="207"/>
      <c r="M2" s="207"/>
      <c r="N2" s="207"/>
      <c r="O2" s="207"/>
      <c r="Q2" s="207"/>
      <c r="R2" s="207"/>
      <c r="S2" s="207"/>
      <c r="T2" s="207"/>
      <c r="U2" s="207"/>
      <c r="V2" s="207"/>
      <c r="W2" s="207"/>
      <c r="X2" s="207"/>
      <c r="Y2" s="207"/>
      <c r="Z2" s="207"/>
      <c r="AA2" s="207"/>
      <c r="AB2" s="207"/>
      <c r="AC2" s="207"/>
      <c r="AD2" s="207"/>
      <c r="AE2" s="207"/>
      <c r="AF2" s="207"/>
      <c r="AG2" s="207"/>
      <c r="AH2" s="207"/>
      <c r="AI2" s="207"/>
      <c r="AJ2" s="207"/>
      <c r="AK2" s="207"/>
      <c r="AL2" s="207"/>
      <c r="AM2" s="207"/>
      <c r="AN2" s="207"/>
      <c r="AO2" s="207"/>
      <c r="AP2" s="207"/>
      <c r="AQ2" s="207"/>
      <c r="AR2" s="207"/>
      <c r="AS2" s="207"/>
      <c r="AT2" s="207"/>
      <c r="AU2" s="207"/>
      <c r="AV2" s="207"/>
      <c r="AW2" s="207"/>
      <c r="AX2" s="207"/>
      <c r="AY2" s="207"/>
      <c r="AZ2" s="207"/>
      <c r="BA2" s="207"/>
      <c r="BB2" s="207"/>
      <c r="BC2" s="207"/>
      <c r="BD2" s="207"/>
      <c r="BE2" s="207"/>
      <c r="BF2" s="207"/>
      <c r="BG2" s="207"/>
      <c r="BH2" s="207"/>
      <c r="BI2" s="207"/>
      <c r="BJ2" s="207"/>
      <c r="BK2" s="207"/>
      <c r="BL2" s="207"/>
    </row>
    <row r="3" spans="1:67" s="200" customFormat="1" ht="17.25" customHeight="1" x14ac:dyDescent="0.25">
      <c r="B3" s="208"/>
      <c r="C3" s="209"/>
      <c r="D3" s="210"/>
      <c r="E3" s="210"/>
      <c r="F3" s="210"/>
      <c r="G3" s="211" t="str">
        <f>UPPER(Lists!K3)</f>
        <v>STATISTICAL OFFICE OF THE EUROPEAN UNION</v>
      </c>
      <c r="H3" s="212"/>
      <c r="I3" s="201"/>
      <c r="J3" s="201"/>
      <c r="K3" s="201"/>
      <c r="L3" s="201"/>
      <c r="M3" s="201"/>
      <c r="N3" s="201"/>
      <c r="O3" s="201"/>
      <c r="Q3" s="201"/>
      <c r="R3" s="201"/>
      <c r="S3" s="201"/>
      <c r="T3" s="201"/>
      <c r="U3" s="201"/>
      <c r="V3" s="201"/>
      <c r="W3" s="201"/>
      <c r="X3" s="201"/>
      <c r="Y3" s="201"/>
      <c r="Z3" s="201"/>
      <c r="AA3" s="201"/>
      <c r="AB3" s="201"/>
      <c r="AC3" s="201"/>
      <c r="AD3" s="201"/>
      <c r="AE3" s="201"/>
      <c r="AF3" s="201"/>
      <c r="AG3" s="201"/>
      <c r="AH3" s="201"/>
      <c r="AI3" s="201"/>
      <c r="AJ3" s="201"/>
      <c r="AK3" s="201"/>
      <c r="AL3" s="201"/>
      <c r="AM3" s="201"/>
      <c r="AN3" s="201"/>
      <c r="AO3" s="201"/>
      <c r="AP3" s="201"/>
      <c r="AQ3" s="201"/>
      <c r="AR3" s="201"/>
      <c r="AS3" s="201"/>
      <c r="AT3" s="201"/>
      <c r="AU3" s="201"/>
      <c r="AV3" s="201"/>
      <c r="AW3" s="201"/>
      <c r="AX3" s="201"/>
      <c r="AY3" s="201"/>
      <c r="AZ3" s="201"/>
      <c r="BA3" s="201"/>
      <c r="BB3" s="201"/>
      <c r="BC3" s="201"/>
      <c r="BD3" s="201"/>
      <c r="BE3" s="201"/>
      <c r="BF3" s="201"/>
      <c r="BG3" s="201"/>
      <c r="BH3" s="201"/>
      <c r="BI3" s="201"/>
      <c r="BJ3" s="201"/>
      <c r="BK3" s="201"/>
      <c r="BL3" s="201"/>
    </row>
    <row r="4" spans="1:67" s="200" customFormat="1" ht="22.15" customHeight="1" x14ac:dyDescent="0.25">
      <c r="B4" s="208"/>
      <c r="C4" s="480" t="str">
        <f>UPPER(Lists!K7)</f>
        <v>ANNUAL REPORTING OF PLASTIC OWN RESOURCES STATISTICAL DATA</v>
      </c>
      <c r="D4" s="480"/>
      <c r="E4" s="480"/>
      <c r="F4" s="480"/>
      <c r="G4" s="480"/>
      <c r="H4" s="212"/>
      <c r="I4" s="201"/>
      <c r="J4" s="201"/>
      <c r="K4" s="201"/>
      <c r="L4" s="201"/>
      <c r="M4" s="201"/>
      <c r="N4" s="201"/>
      <c r="O4" s="201"/>
      <c r="P4" s="201"/>
      <c r="Q4" s="201"/>
      <c r="R4" s="201"/>
      <c r="S4" s="201"/>
      <c r="T4" s="201"/>
      <c r="U4" s="201"/>
      <c r="V4" s="201"/>
      <c r="W4" s="201"/>
      <c r="X4" s="201"/>
      <c r="Y4" s="201"/>
      <c r="Z4" s="201"/>
      <c r="AA4" s="201"/>
      <c r="AB4" s="201"/>
      <c r="AC4" s="201"/>
      <c r="AD4" s="201"/>
      <c r="AE4" s="201"/>
      <c r="AF4" s="201"/>
      <c r="AG4" s="201"/>
      <c r="AH4" s="201"/>
      <c r="AI4" s="201"/>
      <c r="AJ4" s="201"/>
      <c r="AK4" s="201"/>
      <c r="AL4" s="201"/>
      <c r="AM4" s="201"/>
      <c r="AN4" s="201"/>
      <c r="AO4" s="201"/>
      <c r="AP4" s="201"/>
      <c r="AQ4" s="201"/>
      <c r="AR4" s="201"/>
      <c r="AS4" s="201"/>
      <c r="AT4" s="201"/>
      <c r="AU4" s="201"/>
      <c r="AV4" s="201"/>
      <c r="AW4" s="201"/>
      <c r="AX4" s="201"/>
      <c r="AY4" s="201"/>
      <c r="AZ4" s="201"/>
      <c r="BA4" s="201"/>
      <c r="BB4" s="201"/>
      <c r="BC4" s="201"/>
      <c r="BD4" s="201"/>
      <c r="BE4" s="201"/>
      <c r="BF4" s="201"/>
      <c r="BG4" s="201"/>
      <c r="BH4" s="201"/>
      <c r="BI4" s="201"/>
      <c r="BJ4" s="201"/>
      <c r="BK4" s="201"/>
      <c r="BL4" s="201"/>
      <c r="BM4" s="201"/>
      <c r="BN4" s="201"/>
      <c r="BO4" s="201"/>
    </row>
    <row r="5" spans="1:67" s="200" customFormat="1" ht="22.15" customHeight="1" x14ac:dyDescent="0.25">
      <c r="B5" s="213"/>
      <c r="C5" s="481" t="str">
        <f>CONCATENATE(Lists!K8," DATA COLLECTION")</f>
        <v>2024 DATA COLLECTION</v>
      </c>
      <c r="D5" s="481"/>
      <c r="E5" s="481"/>
      <c r="F5" s="481"/>
      <c r="G5" s="481"/>
      <c r="H5" s="212"/>
      <c r="I5" s="201"/>
      <c r="J5" s="201"/>
      <c r="K5" s="201"/>
      <c r="L5" s="201"/>
      <c r="M5" s="201"/>
      <c r="N5" s="201"/>
      <c r="O5" s="201"/>
      <c r="P5" s="201"/>
      <c r="Q5" s="201"/>
      <c r="R5" s="201"/>
      <c r="S5" s="201"/>
      <c r="T5" s="201"/>
      <c r="U5" s="201"/>
      <c r="V5" s="201"/>
      <c r="W5" s="201"/>
      <c r="X5" s="201"/>
      <c r="Y5" s="201"/>
      <c r="Z5" s="201"/>
      <c r="AA5" s="201"/>
      <c r="AB5" s="201"/>
      <c r="AC5" s="201"/>
      <c r="AD5" s="201"/>
      <c r="AE5" s="201"/>
      <c r="AF5" s="201"/>
      <c r="AG5" s="201"/>
      <c r="AH5" s="201"/>
      <c r="AI5" s="201"/>
      <c r="AJ5" s="201"/>
      <c r="AK5" s="201"/>
      <c r="AL5" s="201"/>
      <c r="AM5" s="201"/>
      <c r="AN5" s="201"/>
      <c r="AO5" s="201"/>
      <c r="AP5" s="201"/>
      <c r="AQ5" s="201"/>
      <c r="AR5" s="201"/>
      <c r="AS5" s="201"/>
      <c r="AT5" s="201"/>
      <c r="AU5" s="201"/>
      <c r="AV5" s="201"/>
      <c r="AW5" s="201"/>
      <c r="AX5" s="201"/>
      <c r="AY5" s="201"/>
      <c r="AZ5" s="201"/>
      <c r="BA5" s="201"/>
      <c r="BB5" s="201"/>
      <c r="BC5" s="201"/>
      <c r="BD5" s="201"/>
      <c r="BE5" s="201"/>
      <c r="BF5" s="201"/>
      <c r="BG5" s="201"/>
      <c r="BH5" s="201"/>
      <c r="BI5" s="201"/>
      <c r="BJ5" s="201"/>
      <c r="BK5" s="201"/>
      <c r="BL5" s="201"/>
      <c r="BM5" s="201"/>
      <c r="BN5" s="201"/>
      <c r="BO5" s="201"/>
    </row>
    <row r="6" spans="1:67" s="200" customFormat="1" ht="24" customHeight="1" thickBot="1" x14ac:dyDescent="0.3">
      <c r="B6" s="213"/>
      <c r="C6" s="214"/>
      <c r="D6" s="214"/>
      <c r="E6" s="214"/>
      <c r="F6" s="214"/>
      <c r="G6" s="214"/>
      <c r="H6" s="212"/>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c r="BC6" s="201"/>
      <c r="BD6" s="201"/>
      <c r="BE6" s="201"/>
      <c r="BF6" s="201"/>
      <c r="BG6" s="201"/>
      <c r="BH6" s="201"/>
      <c r="BI6" s="201"/>
      <c r="BJ6" s="201"/>
      <c r="BK6" s="201"/>
      <c r="BL6" s="201"/>
      <c r="BM6" s="201"/>
      <c r="BN6" s="201"/>
      <c r="BO6" s="201"/>
    </row>
    <row r="7" spans="1:67" s="200" customFormat="1" ht="39" customHeight="1" thickBot="1" x14ac:dyDescent="0.3">
      <c r="B7" s="215"/>
      <c r="C7" s="482" t="s">
        <v>201</v>
      </c>
      <c r="D7" s="482"/>
      <c r="E7" s="482"/>
      <c r="F7" s="482"/>
      <c r="G7" s="482"/>
      <c r="H7" s="212"/>
      <c r="I7" s="201"/>
      <c r="J7" s="201"/>
      <c r="K7" s="201"/>
      <c r="L7" s="201"/>
      <c r="M7" s="201"/>
      <c r="N7" s="201"/>
      <c r="O7" s="201"/>
      <c r="P7" s="201"/>
      <c r="Q7" s="201"/>
      <c r="R7" s="201"/>
      <c r="S7" s="201"/>
      <c r="T7" s="201"/>
      <c r="U7" s="201"/>
      <c r="V7" s="201"/>
      <c r="W7" s="201"/>
      <c r="X7" s="201"/>
      <c r="Y7" s="201"/>
      <c r="Z7" s="201"/>
      <c r="AA7" s="201"/>
      <c r="AB7" s="201"/>
      <c r="AC7" s="201"/>
      <c r="AD7" s="201"/>
      <c r="AE7" s="201"/>
      <c r="AF7" s="201"/>
      <c r="AG7" s="201"/>
      <c r="AH7" s="201"/>
      <c r="AI7" s="201"/>
      <c r="AJ7" s="201"/>
      <c r="AK7" s="201"/>
      <c r="AL7" s="201"/>
      <c r="AM7" s="201"/>
      <c r="AN7" s="201"/>
      <c r="AO7" s="201"/>
      <c r="AP7" s="201"/>
      <c r="AQ7" s="201"/>
      <c r="AR7" s="201"/>
      <c r="AS7" s="201"/>
      <c r="AT7" s="201"/>
      <c r="AU7" s="201"/>
      <c r="AV7" s="201"/>
      <c r="AW7" s="201"/>
      <c r="AX7" s="201"/>
      <c r="AY7" s="201"/>
      <c r="AZ7" s="201"/>
      <c r="BA7" s="201"/>
      <c r="BB7" s="201"/>
      <c r="BC7" s="201"/>
      <c r="BD7" s="201"/>
      <c r="BE7" s="201"/>
      <c r="BF7" s="201"/>
      <c r="BG7" s="201"/>
      <c r="BH7" s="201"/>
      <c r="BI7" s="201"/>
      <c r="BJ7" s="201"/>
      <c r="BK7" s="201"/>
      <c r="BL7" s="201"/>
      <c r="BM7" s="201"/>
      <c r="BN7" s="201"/>
      <c r="BO7" s="201"/>
    </row>
    <row r="8" spans="1:67" s="200" customFormat="1" ht="14.25" customHeight="1" x14ac:dyDescent="0.25">
      <c r="B8" s="215"/>
      <c r="C8" s="216"/>
      <c r="D8" s="216"/>
      <c r="E8" s="216"/>
      <c r="F8" s="216"/>
      <c r="G8" s="216"/>
      <c r="H8" s="212"/>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c r="AM8" s="201"/>
      <c r="AN8" s="201"/>
      <c r="AO8" s="201"/>
      <c r="AP8" s="201"/>
      <c r="AQ8" s="201"/>
      <c r="AR8" s="201"/>
      <c r="AS8" s="201"/>
      <c r="AT8" s="201"/>
      <c r="AU8" s="201"/>
      <c r="AV8" s="201"/>
      <c r="AW8" s="201"/>
      <c r="AX8" s="201"/>
      <c r="AY8" s="201"/>
      <c r="AZ8" s="201"/>
      <c r="BA8" s="201"/>
      <c r="BB8" s="201"/>
      <c r="BC8" s="201"/>
      <c r="BD8" s="201"/>
      <c r="BE8" s="201"/>
      <c r="BF8" s="201"/>
      <c r="BG8" s="201"/>
      <c r="BH8" s="201"/>
      <c r="BI8" s="201"/>
      <c r="BJ8" s="201"/>
      <c r="BK8" s="201"/>
      <c r="BL8" s="201"/>
      <c r="BM8" s="201"/>
      <c r="BN8" s="201"/>
      <c r="BO8" s="201"/>
    </row>
    <row r="9" spans="1:67" s="222" customFormat="1" ht="29.25" customHeight="1" x14ac:dyDescent="0.2">
      <c r="A9" s="217"/>
      <c r="B9" s="218"/>
      <c r="C9" s="219" t="s">
        <v>68</v>
      </c>
      <c r="D9" s="219"/>
      <c r="E9" s="402" t="s">
        <v>39</v>
      </c>
      <c r="F9" s="220"/>
      <c r="G9" s="344" t="str">
        <f>IF(E9="","",VLOOKUP(E9,Lists!A2:B40,2,FALSE))</f>
        <v>LU</v>
      </c>
      <c r="H9" s="221"/>
    </row>
    <row r="10" spans="1:67" s="222" customFormat="1" ht="17.25" customHeight="1" x14ac:dyDescent="0.2">
      <c r="A10" s="223"/>
      <c r="B10" s="224"/>
      <c r="C10" s="219" t="s">
        <v>202</v>
      </c>
      <c r="D10" s="225"/>
      <c r="E10" s="140">
        <v>2022</v>
      </c>
      <c r="F10" s="220"/>
      <c r="G10" s="225"/>
      <c r="H10" s="221"/>
    </row>
    <row r="11" spans="1:67" s="222" customFormat="1" ht="17.25" customHeight="1" thickBot="1" x14ac:dyDescent="0.25">
      <c r="A11" s="223"/>
      <c r="B11" s="224"/>
      <c r="C11" s="219"/>
      <c r="D11" s="225"/>
      <c r="E11" s="242"/>
      <c r="F11" s="220"/>
      <c r="G11" s="225"/>
      <c r="H11" s="221"/>
    </row>
    <row r="12" spans="1:67" s="222" customFormat="1" ht="40.5" customHeight="1" thickBot="1" x14ac:dyDescent="0.3">
      <c r="A12" s="223"/>
      <c r="B12" s="224"/>
      <c r="C12" s="489" t="s">
        <v>301</v>
      </c>
      <c r="D12" s="490"/>
      <c r="E12" s="486"/>
      <c r="F12" s="487"/>
      <c r="G12" s="488"/>
      <c r="H12" s="221"/>
    </row>
    <row r="13" spans="1:67" s="222" customFormat="1" ht="40.5" customHeight="1" thickBot="1" x14ac:dyDescent="0.3">
      <c r="A13" s="223"/>
      <c r="B13" s="224"/>
      <c r="C13" s="243"/>
      <c r="D13" s="243"/>
      <c r="E13" s="486"/>
      <c r="F13" s="487"/>
      <c r="G13" s="488"/>
      <c r="H13" s="221"/>
    </row>
    <row r="14" spans="1:67" s="222" customFormat="1" ht="40.5" customHeight="1" thickBot="1" x14ac:dyDescent="0.3">
      <c r="A14" s="223"/>
      <c r="B14" s="224"/>
      <c r="C14" s="243"/>
      <c r="D14" s="243"/>
      <c r="E14" s="486"/>
      <c r="F14" s="487"/>
      <c r="G14" s="488"/>
      <c r="H14" s="221"/>
    </row>
    <row r="15" spans="1:67" s="222" customFormat="1" ht="17.25" customHeight="1" thickBot="1" x14ac:dyDescent="0.25">
      <c r="A15" s="223"/>
      <c r="B15" s="224"/>
      <c r="C15" s="219"/>
      <c r="D15" s="225"/>
      <c r="E15" s="242"/>
      <c r="F15" s="220"/>
      <c r="G15" s="225"/>
      <c r="H15" s="221"/>
    </row>
    <row r="16" spans="1:67" s="222" customFormat="1" ht="40.5" customHeight="1" thickBot="1" x14ac:dyDescent="0.3">
      <c r="A16" s="223"/>
      <c r="B16" s="224"/>
      <c r="C16" s="489" t="s">
        <v>302</v>
      </c>
      <c r="D16" s="490"/>
      <c r="E16" s="486"/>
      <c r="F16" s="487"/>
      <c r="G16" s="488"/>
      <c r="H16" s="221"/>
    </row>
    <row r="17" spans="1:8" s="222" customFormat="1" ht="17.25" customHeight="1" x14ac:dyDescent="0.2">
      <c r="A17" s="223"/>
      <c r="B17" s="224"/>
      <c r="C17" s="219"/>
      <c r="D17" s="225"/>
      <c r="E17" s="242"/>
      <c r="F17" s="220"/>
      <c r="G17" s="225"/>
      <c r="H17" s="221"/>
    </row>
    <row r="18" spans="1:8" s="222" customFormat="1" ht="17.25" customHeight="1" x14ac:dyDescent="0.2">
      <c r="A18" s="223"/>
      <c r="B18" s="224"/>
      <c r="C18" s="219"/>
      <c r="D18" s="225"/>
      <c r="E18" s="242"/>
      <c r="F18" s="220"/>
      <c r="G18" s="225"/>
      <c r="H18" s="221"/>
    </row>
    <row r="19" spans="1:8" s="222" customFormat="1" ht="30.6" customHeight="1" x14ac:dyDescent="0.25">
      <c r="A19" s="217"/>
      <c r="B19" s="218"/>
      <c r="C19" s="226" t="str">
        <f>CONCATENATE("The due date for reporting is ",Lists!K10)</f>
        <v>The due date for reporting is 31 July 2024</v>
      </c>
      <c r="D19" s="226"/>
      <c r="E19" s="227"/>
      <c r="F19" s="226"/>
      <c r="G19" s="228"/>
      <c r="H19" s="221"/>
    </row>
    <row r="20" spans="1:8" s="200" customFormat="1" ht="18" customHeight="1" x14ac:dyDescent="0.2">
      <c r="A20" s="229"/>
      <c r="B20" s="230"/>
      <c r="C20" s="483" t="str">
        <f>"Who is the primary contact point for the data collection '" &amp;  Lists!K7&amp;"' in your country?"</f>
        <v>Who is the primary contact point for the data collection 'Annual reporting of plastic own resources statistical data' in your country?</v>
      </c>
      <c r="D20" s="483"/>
      <c r="E20" s="483"/>
      <c r="F20" s="483"/>
      <c r="G20" s="483"/>
      <c r="H20" s="231"/>
    </row>
    <row r="21" spans="1:8" s="222" customFormat="1" ht="5.25" customHeight="1" x14ac:dyDescent="0.2">
      <c r="A21" s="217"/>
      <c r="B21" s="218"/>
      <c r="C21" s="232"/>
      <c r="D21" s="232"/>
      <c r="E21" s="232"/>
      <c r="F21" s="232"/>
      <c r="G21" s="233"/>
      <c r="H21" s="221"/>
    </row>
    <row r="22" spans="1:8" s="222" customFormat="1" ht="17.25" customHeight="1" x14ac:dyDescent="0.2">
      <c r="A22" s="217"/>
      <c r="B22" s="218"/>
      <c r="C22" s="234" t="s">
        <v>69</v>
      </c>
      <c r="D22" s="484" t="s">
        <v>628</v>
      </c>
      <c r="E22" s="485"/>
      <c r="F22" s="485"/>
      <c r="G22" s="485"/>
      <c r="H22" s="221"/>
    </row>
    <row r="23" spans="1:8" s="222" customFormat="1" ht="4.5" customHeight="1" x14ac:dyDescent="0.2">
      <c r="A23" s="217"/>
      <c r="B23" s="218"/>
      <c r="C23" s="234"/>
      <c r="D23" s="235"/>
      <c r="E23" s="235"/>
      <c r="F23" s="235"/>
      <c r="G23" s="233"/>
      <c r="H23" s="221"/>
    </row>
    <row r="24" spans="1:8" s="222" customFormat="1" ht="17.25" customHeight="1" x14ac:dyDescent="0.2">
      <c r="A24" s="217"/>
      <c r="B24" s="218"/>
      <c r="C24" s="234" t="s">
        <v>70</v>
      </c>
      <c r="D24" s="484" t="s">
        <v>629</v>
      </c>
      <c r="E24" s="485"/>
      <c r="F24" s="485"/>
      <c r="G24" s="485"/>
      <c r="H24" s="221"/>
    </row>
    <row r="25" spans="1:8" s="222" customFormat="1" ht="5.25" customHeight="1" x14ac:dyDescent="0.2">
      <c r="A25" s="217"/>
      <c r="B25" s="218"/>
      <c r="C25" s="234"/>
      <c r="D25" s="235"/>
      <c r="E25" s="235"/>
      <c r="F25" s="235"/>
      <c r="G25" s="233"/>
      <c r="H25" s="221"/>
    </row>
    <row r="26" spans="1:8" s="222" customFormat="1" ht="17.25" customHeight="1" x14ac:dyDescent="0.2">
      <c r="A26" s="217"/>
      <c r="B26" s="218"/>
      <c r="C26" s="234" t="s">
        <v>71</v>
      </c>
      <c r="D26" s="484" t="s">
        <v>630</v>
      </c>
      <c r="E26" s="485"/>
      <c r="F26" s="485"/>
      <c r="G26" s="485"/>
      <c r="H26" s="221"/>
    </row>
    <row r="27" spans="1:8" s="222" customFormat="1" ht="3.75" customHeight="1" x14ac:dyDescent="0.2">
      <c r="A27" s="217"/>
      <c r="B27" s="218"/>
      <c r="C27" s="234"/>
      <c r="D27" s="235"/>
      <c r="E27" s="235"/>
      <c r="F27" s="235"/>
      <c r="G27" s="233"/>
      <c r="H27" s="221"/>
    </row>
    <row r="28" spans="1:8" s="222" customFormat="1" ht="17.25" customHeight="1" x14ac:dyDescent="0.2">
      <c r="A28" s="217"/>
      <c r="B28" s="218"/>
      <c r="C28" s="234" t="s">
        <v>72</v>
      </c>
      <c r="D28" s="491" t="s">
        <v>631</v>
      </c>
      <c r="E28" s="492"/>
      <c r="F28" s="492"/>
      <c r="G28" s="492"/>
      <c r="H28" s="221"/>
    </row>
    <row r="29" spans="1:8" s="222" customFormat="1" ht="5.25" customHeight="1" x14ac:dyDescent="0.2">
      <c r="A29" s="223"/>
      <c r="B29" s="224"/>
      <c r="C29" s="234"/>
      <c r="D29" s="235"/>
      <c r="E29" s="235"/>
      <c r="F29" s="235"/>
      <c r="G29" s="233"/>
      <c r="H29" s="221"/>
    </row>
    <row r="30" spans="1:8" s="222" customFormat="1" ht="17.25" customHeight="1" x14ac:dyDescent="0.2">
      <c r="A30" s="217"/>
      <c r="B30" s="218"/>
      <c r="C30" s="234" t="s">
        <v>73</v>
      </c>
      <c r="D30" s="484" t="s">
        <v>632</v>
      </c>
      <c r="E30" s="485"/>
      <c r="F30" s="485"/>
      <c r="G30" s="485"/>
      <c r="H30" s="221"/>
    </row>
    <row r="31" spans="1:8" s="222" customFormat="1" ht="30" customHeight="1" x14ac:dyDescent="0.25">
      <c r="A31" s="217"/>
      <c r="B31" s="218"/>
      <c r="C31" s="493" t="s">
        <v>74</v>
      </c>
      <c r="D31" s="493"/>
      <c r="E31" s="493"/>
      <c r="F31" s="493"/>
      <c r="G31" s="493"/>
      <c r="H31" s="221"/>
    </row>
    <row r="32" spans="1:8" ht="13.5" thickBot="1" x14ac:dyDescent="0.25">
      <c r="B32" s="237"/>
      <c r="C32" s="238"/>
      <c r="D32" s="238"/>
      <c r="E32" s="238"/>
      <c r="F32" s="238"/>
      <c r="G32" s="238"/>
      <c r="H32" s="239"/>
    </row>
  </sheetData>
  <sheetProtection algorithmName="SHA-512" hashValue="b5daFSunHRtaPX0QusxxKOkZwgM9m+5ZK1MsRh5siQu6sQdMChhnsgaiJu8T3RDN8Pcj+EL3IhSFLkxcwDq/Ww==" saltValue="FradH5ghZHkRtU2qiJqM1A==" spinCount="100000" sheet="1" objects="1" scenarios="1" selectLockedCells="1"/>
  <mergeCells count="16">
    <mergeCell ref="D26:G26"/>
    <mergeCell ref="D28:G28"/>
    <mergeCell ref="D30:G30"/>
    <mergeCell ref="C31:G31"/>
    <mergeCell ref="D24:G24"/>
    <mergeCell ref="C4:G4"/>
    <mergeCell ref="C5:G5"/>
    <mergeCell ref="C7:G7"/>
    <mergeCell ref="C20:G20"/>
    <mergeCell ref="D22:G22"/>
    <mergeCell ref="E12:G12"/>
    <mergeCell ref="C12:D12"/>
    <mergeCell ref="E13:G13"/>
    <mergeCell ref="E14:G14"/>
    <mergeCell ref="E16:G16"/>
    <mergeCell ref="C16:D16"/>
  </mergeCells>
  <pageMargins left="0.23622047244094491" right="0.23622047244094491" top="0.74803149606299213" bottom="0.74803149606299213" header="0.31496062992125984" footer="0.31496062992125984"/>
  <pageSetup paperSize="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51" r:id="rId4" name="Option Button 7">
              <controlPr locked="0" defaultSize="0" autoFill="0" autoLine="0" autoPict="0" macro="[0]!Hide_NotApplicable_Sheets">
                <anchor moveWithCells="1">
                  <from>
                    <xdr:col>4</xdr:col>
                    <xdr:colOff>19050</xdr:colOff>
                    <xdr:row>11</xdr:row>
                    <xdr:rowOff>9525</xdr:rowOff>
                  </from>
                  <to>
                    <xdr:col>6</xdr:col>
                    <xdr:colOff>3600450</xdr:colOff>
                    <xdr:row>11</xdr:row>
                    <xdr:rowOff>476250</xdr:rowOff>
                  </to>
                </anchor>
              </controlPr>
            </control>
          </mc:Choice>
        </mc:AlternateContent>
        <mc:AlternateContent xmlns:mc="http://schemas.openxmlformats.org/markup-compatibility/2006">
          <mc:Choice Requires="x14">
            <control shapeId="6152" r:id="rId5" name="Option Button 8">
              <controlPr locked="0" defaultSize="0" autoFill="0" autoLine="0" autoPict="0" macro="[0]!Hide_NotApplicable_Sheets">
                <anchor moveWithCells="1">
                  <from>
                    <xdr:col>4</xdr:col>
                    <xdr:colOff>9525</xdr:colOff>
                    <xdr:row>12</xdr:row>
                    <xdr:rowOff>28575</xdr:rowOff>
                  </from>
                  <to>
                    <xdr:col>7</xdr:col>
                    <xdr:colOff>0</xdr:colOff>
                    <xdr:row>12</xdr:row>
                    <xdr:rowOff>457200</xdr:rowOff>
                  </to>
                </anchor>
              </controlPr>
            </control>
          </mc:Choice>
        </mc:AlternateContent>
        <mc:AlternateContent xmlns:mc="http://schemas.openxmlformats.org/markup-compatibility/2006">
          <mc:Choice Requires="x14">
            <control shapeId="6153" r:id="rId6" name="Option Button 9">
              <controlPr locked="0" defaultSize="0" autoFill="0" autoLine="0" autoPict="0" macro="[0]!Hide_NotApplicable_Sheets">
                <anchor moveWithCells="1">
                  <from>
                    <xdr:col>4</xdr:col>
                    <xdr:colOff>9525</xdr:colOff>
                    <xdr:row>13</xdr:row>
                    <xdr:rowOff>47625</xdr:rowOff>
                  </from>
                  <to>
                    <xdr:col>6</xdr:col>
                    <xdr:colOff>3543300</xdr:colOff>
                    <xdr:row>13</xdr:row>
                    <xdr:rowOff>447675</xdr:rowOff>
                  </to>
                </anchor>
              </controlPr>
            </control>
          </mc:Choice>
        </mc:AlternateContent>
        <mc:AlternateContent xmlns:mc="http://schemas.openxmlformats.org/markup-compatibility/2006">
          <mc:Choice Requires="x14">
            <control shapeId="6157" r:id="rId7" name="Check Box 13">
              <controlPr defaultSize="0" autoFill="0" autoLine="0" autoPict="0" macro="[0]!Hide_NotApplicable_Sheets">
                <anchor moveWithCells="1">
                  <from>
                    <xdr:col>4</xdr:col>
                    <xdr:colOff>95250</xdr:colOff>
                    <xdr:row>15</xdr:row>
                    <xdr:rowOff>38100</xdr:rowOff>
                  </from>
                  <to>
                    <xdr:col>6</xdr:col>
                    <xdr:colOff>3257550</xdr:colOff>
                    <xdr:row>15</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Lists!$A$2:$A$28</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2">
    <tabColor rgb="FF41AFAA"/>
    <pageSetUpPr fitToPage="1"/>
  </sheetPr>
  <dimension ref="A1:P43"/>
  <sheetViews>
    <sheetView showGridLines="0" tabSelected="1" zoomScaleNormal="100" workbookViewId="0">
      <selection activeCell="G9" sqref="G9"/>
    </sheetView>
  </sheetViews>
  <sheetFormatPr defaultColWidth="10.7109375" defaultRowHeight="12.75" x14ac:dyDescent="0.2"/>
  <cols>
    <col min="1" max="1" width="1.7109375" style="42" customWidth="1"/>
    <col min="2" max="2" width="10.7109375" style="42" hidden="1" customWidth="1"/>
    <col min="3" max="3" width="11.28515625" style="46" hidden="1" customWidth="1"/>
    <col min="4" max="4" width="10.5703125" style="46" hidden="1" customWidth="1"/>
    <col min="5" max="5" width="17.28515625" style="42" customWidth="1"/>
    <col min="6" max="6" width="48.5703125" style="42" customWidth="1"/>
    <col min="7" max="8" width="20.7109375" style="42" customWidth="1"/>
    <col min="9" max="9" width="90.7109375" style="42" customWidth="1"/>
    <col min="10" max="11" width="10.7109375" style="42"/>
    <col min="12" max="12" width="15.7109375" style="42" customWidth="1"/>
    <col min="13" max="15" width="10.7109375" style="42"/>
    <col min="16" max="16" width="15.7109375" style="42" customWidth="1"/>
    <col min="17" max="16384" width="10.7109375" style="42"/>
  </cols>
  <sheetData>
    <row r="1" spans="1:16" s="41" customFormat="1" ht="9" customHeight="1" thickBot="1" x14ac:dyDescent="0.25">
      <c r="A1" s="42"/>
      <c r="B1" s="42"/>
      <c r="C1" s="46"/>
      <c r="D1" s="45"/>
      <c r="H1" s="254"/>
      <c r="I1" s="293"/>
    </row>
    <row r="2" spans="1:16" s="41" customFormat="1" ht="36.6" hidden="1" customHeight="1" x14ac:dyDescent="0.2">
      <c r="A2" s="42"/>
      <c r="B2" s="42"/>
      <c r="C2" s="46"/>
      <c r="D2" s="45"/>
      <c r="H2" s="254"/>
      <c r="I2" s="293"/>
    </row>
    <row r="3" spans="1:16" s="41" customFormat="1" ht="36.6" hidden="1" customHeight="1" thickBot="1" x14ac:dyDescent="0.25">
      <c r="B3" s="42"/>
      <c r="C3" s="46"/>
      <c r="D3" s="45"/>
      <c r="H3" s="295" t="s">
        <v>396</v>
      </c>
      <c r="I3" s="293" t="s">
        <v>382</v>
      </c>
    </row>
    <row r="4" spans="1:16" s="41" customFormat="1" ht="92.65" customHeight="1" thickBot="1" x14ac:dyDescent="0.25">
      <c r="D4" s="245"/>
      <c r="E4" s="494" t="s">
        <v>416</v>
      </c>
      <c r="F4" s="495"/>
      <c r="G4" s="495"/>
      <c r="H4" s="495"/>
      <c r="I4" s="496"/>
      <c r="J4" s="404"/>
      <c r="K4" s="404"/>
      <c r="L4" s="404"/>
      <c r="M4" s="404"/>
      <c r="N4" s="404"/>
      <c r="O4" s="404"/>
      <c r="P4" s="404"/>
    </row>
    <row r="5" spans="1:16" s="41" customFormat="1" ht="39" customHeight="1" x14ac:dyDescent="0.2">
      <c r="D5" s="245"/>
      <c r="E5" s="292" t="str">
        <f xml:space="preserve">  "Country: " &amp; 'GETTING STARTED'!$G$9&amp;" - "&amp;'GETTING STARTED'!$E$9</f>
        <v>Country: LU - Luxembourg</v>
      </c>
      <c r="F5" s="317"/>
      <c r="G5" s="497" t="s">
        <v>417</v>
      </c>
      <c r="H5" s="499" t="s">
        <v>418</v>
      </c>
      <c r="I5" s="500"/>
      <c r="J5" s="404"/>
      <c r="K5" s="404"/>
      <c r="L5" s="404"/>
      <c r="M5" s="404"/>
      <c r="N5" s="404"/>
      <c r="O5" s="404"/>
      <c r="P5" s="404"/>
    </row>
    <row r="6" spans="1:16" s="41" customFormat="1" ht="48" customHeight="1" thickBot="1" x14ac:dyDescent="0.25">
      <c r="D6" s="245"/>
      <c r="E6" s="6" t="str">
        <f xml:space="preserve"> "Reference year: " &amp; 'GETTING STARTED'!$E$10</f>
        <v>Reference year: 2022</v>
      </c>
      <c r="F6" s="319"/>
      <c r="G6" s="498"/>
      <c r="H6" s="501"/>
      <c r="I6" s="502"/>
      <c r="J6" s="404"/>
      <c r="K6" s="404"/>
      <c r="L6" s="404"/>
      <c r="M6" s="404"/>
      <c r="N6" s="404"/>
      <c r="O6" s="404"/>
      <c r="P6" s="404"/>
    </row>
    <row r="7" spans="1:16" s="44" customFormat="1" ht="26.25" thickBot="1" x14ac:dyDescent="0.25">
      <c r="A7" s="245"/>
      <c r="B7" s="245"/>
      <c r="C7" s="245"/>
      <c r="D7" s="249"/>
      <c r="E7" s="334" t="s">
        <v>238</v>
      </c>
      <c r="F7" s="335"/>
      <c r="G7" s="341" t="s">
        <v>419</v>
      </c>
      <c r="H7" s="342" t="s">
        <v>331</v>
      </c>
      <c r="I7" s="449" t="s">
        <v>236</v>
      </c>
      <c r="J7" s="405"/>
      <c r="K7" s="405"/>
      <c r="L7" s="405"/>
      <c r="M7" s="405"/>
      <c r="N7" s="405"/>
      <c r="O7" s="405"/>
      <c r="P7" s="405"/>
    </row>
    <row r="8" spans="1:16" s="245" customFormat="1" ht="21.75" customHeight="1" x14ac:dyDescent="0.2">
      <c r="B8" s="331" t="s">
        <v>393</v>
      </c>
      <c r="C8" s="332" t="str">
        <f>'GETTING STARTED'!G9</f>
        <v>LU</v>
      </c>
      <c r="D8" s="249"/>
      <c r="E8" s="275" t="s">
        <v>365</v>
      </c>
      <c r="F8" s="255" t="s">
        <v>328</v>
      </c>
      <c r="G8" s="418">
        <v>23414368</v>
      </c>
      <c r="H8" s="350">
        <v>0</v>
      </c>
      <c r="I8" s="322" t="s">
        <v>633</v>
      </c>
      <c r="J8" s="395">
        <f>BALANCE_GEN!G11</f>
        <v>23414368</v>
      </c>
      <c r="K8" s="395">
        <v>0</v>
      </c>
      <c r="L8" s="406"/>
      <c r="M8" s="406"/>
      <c r="N8" s="406"/>
      <c r="O8" s="406"/>
      <c r="P8" s="406"/>
    </row>
    <row r="9" spans="1:16" s="245" customFormat="1" ht="25.5" customHeight="1" x14ac:dyDescent="0.2">
      <c r="B9" s="277" t="s">
        <v>394</v>
      </c>
      <c r="C9" s="280">
        <f>'GETTING STARTED'!E10</f>
        <v>2022</v>
      </c>
      <c r="D9" s="249"/>
      <c r="E9" s="276" t="s">
        <v>366</v>
      </c>
      <c r="F9" s="256" t="s">
        <v>329</v>
      </c>
      <c r="G9" s="418">
        <v>9024488</v>
      </c>
      <c r="H9" s="351">
        <v>0</v>
      </c>
      <c r="I9" s="320" t="s">
        <v>633</v>
      </c>
      <c r="J9" s="395">
        <f>RCY!G33</f>
        <v>9024488</v>
      </c>
      <c r="K9" s="395">
        <v>0</v>
      </c>
      <c r="L9" s="406"/>
      <c r="M9" s="406"/>
      <c r="N9" s="406"/>
      <c r="O9" s="406"/>
      <c r="P9" s="406"/>
    </row>
    <row r="10" spans="1:16" s="245" customFormat="1" ht="26.65" customHeight="1" thickBot="1" x14ac:dyDescent="0.25">
      <c r="B10" s="333" t="s">
        <v>395</v>
      </c>
      <c r="C10" s="279" t="s">
        <v>237</v>
      </c>
      <c r="E10" s="339" t="s">
        <v>423</v>
      </c>
      <c r="F10" s="258" t="s">
        <v>330</v>
      </c>
      <c r="G10" s="419">
        <f>IF(TRIM(CONCATENATE(G8,G9))="","",G8-G9)</f>
        <v>14389880</v>
      </c>
      <c r="H10" s="352">
        <f>IF(TRIM(CONCATENATE(H8,H9))="","",H8-H9)</f>
        <v>0</v>
      </c>
      <c r="I10" s="321"/>
      <c r="J10" s="406"/>
      <c r="K10" s="395">
        <v>0</v>
      </c>
      <c r="L10" s="406"/>
      <c r="M10" s="406"/>
      <c r="N10" s="406"/>
      <c r="O10" s="406"/>
      <c r="P10" s="406"/>
    </row>
    <row r="11" spans="1:16" s="245" customFormat="1" ht="29.65" customHeight="1" thickBot="1" x14ac:dyDescent="0.25">
      <c r="B11" s="278" t="s">
        <v>371</v>
      </c>
      <c r="C11" s="281" t="s">
        <v>379</v>
      </c>
      <c r="E11" s="41"/>
      <c r="F11" s="41"/>
      <c r="G11" s="41"/>
      <c r="H11" s="41"/>
      <c r="I11" s="41"/>
      <c r="J11" s="406"/>
      <c r="K11" s="406"/>
      <c r="L11" s="406"/>
      <c r="M11" s="406"/>
      <c r="N11" s="406"/>
      <c r="O11" s="406"/>
      <c r="P11" s="406"/>
    </row>
    <row r="12" spans="1:16" s="41" customFormat="1" ht="13.5" x14ac:dyDescent="0.25">
      <c r="A12" s="245"/>
      <c r="B12" s="245"/>
      <c r="C12" s="245"/>
      <c r="D12" s="45"/>
      <c r="E12" s="54" t="s">
        <v>93</v>
      </c>
      <c r="G12" s="47"/>
      <c r="H12" s="245"/>
      <c r="I12" s="245"/>
    </row>
    <row r="13" spans="1:16" s="41" customFormat="1" x14ac:dyDescent="0.2">
      <c r="A13" s="245"/>
      <c r="B13" s="245"/>
      <c r="C13" s="249"/>
      <c r="D13" s="45"/>
      <c r="E13" s="316" t="s">
        <v>64</v>
      </c>
      <c r="F13" s="274"/>
      <c r="G13" s="245"/>
      <c r="H13" s="245"/>
      <c r="I13" s="245"/>
      <c r="J13" s="245"/>
      <c r="K13" s="245"/>
    </row>
    <row r="14" spans="1:16" s="41" customFormat="1" ht="23.25" customHeight="1" x14ac:dyDescent="0.2">
      <c r="A14" s="245"/>
      <c r="B14" s="245"/>
      <c r="C14" s="249"/>
      <c r="D14" s="45"/>
      <c r="E14" s="504" t="s">
        <v>272</v>
      </c>
      <c r="F14" s="504"/>
      <c r="G14" s="245"/>
      <c r="H14" s="245"/>
      <c r="I14" s="245"/>
      <c r="J14" s="245"/>
      <c r="K14" s="245"/>
    </row>
    <row r="15" spans="1:16" s="41" customFormat="1" ht="32.25" customHeight="1" x14ac:dyDescent="0.2">
      <c r="A15" s="245"/>
      <c r="B15" s="245"/>
      <c r="C15" s="249"/>
      <c r="D15" s="45"/>
      <c r="E15" s="505" t="s">
        <v>65</v>
      </c>
      <c r="F15" s="505"/>
      <c r="G15" s="245"/>
      <c r="H15" s="245"/>
      <c r="J15" s="245"/>
      <c r="K15" s="245"/>
    </row>
    <row r="16" spans="1:16" s="41" customFormat="1" ht="24" customHeight="1" x14ac:dyDescent="0.2">
      <c r="A16" s="245"/>
      <c r="B16" s="245"/>
      <c r="C16" s="249"/>
      <c r="D16" s="45"/>
      <c r="E16" s="506" t="s">
        <v>247</v>
      </c>
      <c r="F16" s="506"/>
      <c r="G16" s="245"/>
      <c r="H16" s="245"/>
    </row>
    <row r="17" spans="1:9" s="41" customFormat="1" ht="17.25" customHeight="1" x14ac:dyDescent="0.2">
      <c r="A17" s="245"/>
      <c r="B17" s="245"/>
      <c r="C17" s="249"/>
      <c r="D17" s="45"/>
      <c r="E17" s="294"/>
      <c r="F17" s="250"/>
      <c r="G17" s="245"/>
      <c r="H17" s="245"/>
    </row>
    <row r="18" spans="1:9" s="41" customFormat="1" ht="22.5" customHeight="1" x14ac:dyDescent="0.2">
      <c r="A18" s="245"/>
      <c r="B18" s="245"/>
      <c r="C18" s="249"/>
      <c r="D18" s="45"/>
      <c r="E18" s="503" t="s">
        <v>332</v>
      </c>
      <c r="F18" s="503"/>
      <c r="G18" s="245"/>
      <c r="H18" s="245"/>
    </row>
    <row r="19" spans="1:9" s="41" customFormat="1" ht="54" customHeight="1" x14ac:dyDescent="0.2">
      <c r="A19" s="245"/>
      <c r="B19" s="245"/>
      <c r="C19" s="249"/>
      <c r="D19" s="45"/>
      <c r="E19" s="503" t="s">
        <v>380</v>
      </c>
      <c r="F19" s="503"/>
      <c r="G19" s="245"/>
      <c r="H19" s="245"/>
    </row>
    <row r="20" spans="1:9" s="41" customFormat="1" ht="43.5" customHeight="1" x14ac:dyDescent="0.2">
      <c r="A20" s="245"/>
      <c r="B20" s="245"/>
      <c r="C20" s="249"/>
      <c r="D20" s="45"/>
      <c r="E20" s="42"/>
      <c r="F20" s="48"/>
      <c r="G20" s="245"/>
      <c r="H20" s="245"/>
    </row>
    <row r="21" spans="1:9" s="41" customFormat="1" ht="13.15" customHeight="1" x14ac:dyDescent="0.2">
      <c r="A21" s="245"/>
      <c r="B21" s="245"/>
      <c r="C21" s="249"/>
      <c r="D21" s="45"/>
      <c r="E21" s="42"/>
      <c r="F21" s="49"/>
      <c r="G21" s="246"/>
      <c r="H21" s="246"/>
      <c r="I21" s="42"/>
    </row>
    <row r="22" spans="1:9" x14ac:dyDescent="0.2">
      <c r="A22" s="245"/>
      <c r="B22" s="245"/>
      <c r="C22" s="249"/>
      <c r="F22" s="246"/>
      <c r="G22" s="246"/>
      <c r="H22" s="246"/>
    </row>
    <row r="23" spans="1:9" x14ac:dyDescent="0.2">
      <c r="A23" s="245"/>
      <c r="B23" s="245"/>
      <c r="C23" s="249"/>
      <c r="F23" s="246"/>
      <c r="G23" s="246"/>
      <c r="H23" s="246"/>
    </row>
    <row r="24" spans="1:9" x14ac:dyDescent="0.2">
      <c r="A24" s="245"/>
      <c r="B24" s="245"/>
      <c r="C24" s="249"/>
      <c r="F24" s="246"/>
      <c r="G24" s="246"/>
      <c r="H24" s="246"/>
    </row>
    <row r="25" spans="1:9" x14ac:dyDescent="0.2">
      <c r="A25" s="245"/>
      <c r="B25" s="245"/>
      <c r="C25" s="249"/>
      <c r="G25" s="246"/>
      <c r="H25" s="246"/>
      <c r="I25" s="43"/>
    </row>
    <row r="26" spans="1:9" x14ac:dyDescent="0.2">
      <c r="A26" s="245"/>
      <c r="B26" s="245"/>
      <c r="C26" s="249"/>
    </row>
    <row r="27" spans="1:9" x14ac:dyDescent="0.2">
      <c r="A27" s="245"/>
      <c r="B27" s="245"/>
      <c r="C27" s="249"/>
    </row>
    <row r="28" spans="1:9" x14ac:dyDescent="0.2">
      <c r="A28" s="245"/>
      <c r="B28" s="245"/>
      <c r="C28" s="249"/>
    </row>
    <row r="29" spans="1:9" x14ac:dyDescent="0.2">
      <c r="A29" s="245"/>
      <c r="B29" s="245"/>
      <c r="C29" s="249"/>
    </row>
    <row r="30" spans="1:9" x14ac:dyDescent="0.2">
      <c r="A30" s="245"/>
      <c r="B30" s="245"/>
      <c r="C30" s="249"/>
    </row>
    <row r="31" spans="1:9" x14ac:dyDescent="0.2">
      <c r="A31" s="245"/>
      <c r="B31" s="245"/>
      <c r="C31" s="249"/>
    </row>
    <row r="32" spans="1:9" x14ac:dyDescent="0.2">
      <c r="A32" s="245"/>
      <c r="B32" s="245"/>
      <c r="C32" s="249"/>
    </row>
    <row r="33" spans="1:3" x14ac:dyDescent="0.2">
      <c r="A33" s="245"/>
      <c r="B33" s="245"/>
      <c r="C33" s="249"/>
    </row>
    <row r="34" spans="1:3" x14ac:dyDescent="0.2">
      <c r="A34" s="41"/>
      <c r="B34" s="41"/>
      <c r="C34" s="45"/>
    </row>
    <row r="35" spans="1:3" x14ac:dyDescent="0.2">
      <c r="A35" s="41"/>
      <c r="B35" s="41"/>
      <c r="C35" s="45"/>
    </row>
    <row r="36" spans="1:3" x14ac:dyDescent="0.2">
      <c r="A36" s="41"/>
      <c r="B36" s="41"/>
      <c r="C36" s="45"/>
    </row>
    <row r="37" spans="1:3" x14ac:dyDescent="0.2">
      <c r="A37" s="41"/>
      <c r="B37" s="41"/>
      <c r="C37" s="45"/>
    </row>
    <row r="38" spans="1:3" x14ac:dyDescent="0.2">
      <c r="A38" s="41"/>
      <c r="B38" s="41"/>
      <c r="C38" s="45"/>
    </row>
    <row r="39" spans="1:3" x14ac:dyDescent="0.2">
      <c r="A39" s="41"/>
      <c r="B39" s="41"/>
      <c r="C39" s="45"/>
    </row>
    <row r="40" spans="1:3" x14ac:dyDescent="0.2">
      <c r="A40" s="41"/>
      <c r="B40" s="41"/>
      <c r="C40" s="45"/>
    </row>
    <row r="41" spans="1:3" x14ac:dyDescent="0.2">
      <c r="A41" s="41"/>
      <c r="B41" s="41"/>
      <c r="C41" s="45"/>
    </row>
    <row r="42" spans="1:3" x14ac:dyDescent="0.2">
      <c r="A42" s="41"/>
      <c r="B42" s="41"/>
      <c r="C42" s="45"/>
    </row>
    <row r="43" spans="1:3" x14ac:dyDescent="0.2">
      <c r="A43" s="41"/>
      <c r="B43" s="41"/>
      <c r="C43" s="45"/>
    </row>
  </sheetData>
  <sheetProtection algorithmName="SHA-512" hashValue="bVtCvM8/zPa6tsJiKOS02ZCPTKRa1KSYzPhpVwKZfaD9sT2XqsUUId+VoCBTf/BoKPE3d/0XEOrk6Ycelx9qvw==" saltValue="8LIp09dbuimX2nLVr58z+A==" spinCount="100000" sheet="1" objects="1" scenarios="1"/>
  <mergeCells count="8">
    <mergeCell ref="E4:I4"/>
    <mergeCell ref="G5:G6"/>
    <mergeCell ref="H5:I6"/>
    <mergeCell ref="E19:F19"/>
    <mergeCell ref="E14:F14"/>
    <mergeCell ref="E15:F15"/>
    <mergeCell ref="E16:F16"/>
    <mergeCell ref="E18:F18"/>
  </mergeCells>
  <dataValidations count="2">
    <dataValidation type="decimal" allowBlank="1" showInputMessage="1" showErrorMessage="1" sqref="G8:G10" xr:uid="{00000000-0002-0000-0600-000000000000}">
      <formula1>0</formula1>
      <formula2>1000000000000000</formula2>
    </dataValidation>
    <dataValidation type="decimal" allowBlank="1" showInputMessage="1" showErrorMessage="1" sqref="H10 H9 H8" xr:uid="{00000000-0002-0000-06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4765" r:id="rId4" name="formulas">
              <controlPr defaultSize="0" print="0" autoFill="0" autoPict="0" macro="[0]!'SwitchLocksInCells &quot;formulas&quot;'" altText="Lock formulas">
                <anchor moveWithCells="1" sizeWithCells="1">
                  <from>
                    <xdr:col>5</xdr:col>
                    <xdr:colOff>1743075</xdr:colOff>
                    <xdr:row>5</xdr:row>
                    <xdr:rowOff>28575</xdr:rowOff>
                  </from>
                  <to>
                    <xdr:col>5</xdr:col>
                    <xdr:colOff>2457450</xdr:colOff>
                    <xdr:row>5</xdr:row>
                    <xdr:rowOff>485775</xdr:rowOff>
                  </to>
                </anchor>
              </controlPr>
            </control>
          </mc:Choice>
        </mc:AlternateContent>
        <mc:AlternateContent xmlns:mc="http://schemas.openxmlformats.org/markup-compatibility/2006">
          <mc:Choice Requires="x14">
            <control shapeId="74766" r:id="rId5" name="Button 14">
              <controlPr defaultSize="0" print="0" autoFill="0" autoPict="0" macro="[0]!MainBody">
                <anchor moveWithCells="1" sizeWithCells="1">
                  <from>
                    <xdr:col>5</xdr:col>
                    <xdr:colOff>981075</xdr:colOff>
                    <xdr:row>4</xdr:row>
                    <xdr:rowOff>19050</xdr:rowOff>
                  </from>
                  <to>
                    <xdr:col>5</xdr:col>
                    <xdr:colOff>2076450</xdr:colOff>
                    <xdr:row>4</xdr:row>
                    <xdr:rowOff>476250</xdr:rowOff>
                  </to>
                </anchor>
              </controlPr>
            </control>
          </mc:Choice>
        </mc:AlternateContent>
        <mc:AlternateContent xmlns:mc="http://schemas.openxmlformats.org/markup-compatibility/2006">
          <mc:Choice Requires="x14">
            <control shapeId="74767" r:id="rId6" name="Button 15">
              <controlPr defaultSize="0" print="0" autoFill="0" autoPict="0" macro="[0]!RestoreColours">
                <anchor moveWithCells="1" sizeWithCells="1">
                  <from>
                    <xdr:col>5</xdr:col>
                    <xdr:colOff>2152650</xdr:colOff>
                    <xdr:row>4</xdr:row>
                    <xdr:rowOff>19050</xdr:rowOff>
                  </from>
                  <to>
                    <xdr:col>5</xdr:col>
                    <xdr:colOff>2857500</xdr:colOff>
                    <xdr:row>4</xdr:row>
                    <xdr:rowOff>476250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5">
    <tabColor rgb="FF41AFAA"/>
    <pageSetUpPr fitToPage="1"/>
  </sheetPr>
  <dimension ref="A1:K56"/>
  <sheetViews>
    <sheetView showGridLines="0" zoomScale="85" zoomScaleNormal="85" workbookViewId="0">
      <selection activeCell="H20" sqref="H20"/>
    </sheetView>
  </sheetViews>
  <sheetFormatPr defaultColWidth="10.7109375" defaultRowHeight="12.75" x14ac:dyDescent="0.2"/>
  <cols>
    <col min="1" max="1" width="1.5703125" style="42" customWidth="1"/>
    <col min="2" max="2" width="10.7109375" style="42" hidden="1" customWidth="1"/>
    <col min="3" max="3" width="11.28515625" style="46" hidden="1" customWidth="1"/>
    <col min="4" max="4" width="7.28515625" style="46" hidden="1" customWidth="1"/>
    <col min="5" max="5" width="16.28515625" style="42" customWidth="1"/>
    <col min="6" max="6" width="45.7109375" style="42" customWidth="1"/>
    <col min="7" max="7" width="20.7109375" style="42" customWidth="1"/>
    <col min="8" max="9" width="90.7109375" style="42" customWidth="1"/>
    <col min="10" max="12" width="10.7109375" style="42"/>
    <col min="13" max="13" width="15.7109375" style="42" customWidth="1"/>
    <col min="14" max="16384" width="10.7109375" style="42"/>
  </cols>
  <sheetData>
    <row r="1" spans="1:9" s="41" customFormat="1" ht="9.6" customHeight="1" thickBot="1" x14ac:dyDescent="0.25">
      <c r="A1" s="42"/>
      <c r="B1" s="42"/>
      <c r="C1" s="46"/>
      <c r="D1" s="45"/>
      <c r="H1" s="254"/>
      <c r="I1" s="293"/>
    </row>
    <row r="2" spans="1:9" s="41" customFormat="1" hidden="1" x14ac:dyDescent="0.2">
      <c r="A2" s="42"/>
      <c r="B2" s="42"/>
      <c r="C2" s="46"/>
      <c r="D2" s="46"/>
      <c r="F2" s="252"/>
      <c r="H2" s="252"/>
      <c r="I2" s="253"/>
    </row>
    <row r="3" spans="1:9" s="41" customFormat="1" ht="26.25" hidden="1" thickBot="1" x14ac:dyDescent="0.25">
      <c r="B3" s="42"/>
      <c r="C3" s="46"/>
      <c r="D3" s="46"/>
      <c r="F3" s="252" t="s">
        <v>384</v>
      </c>
      <c r="H3" s="252" t="s">
        <v>382</v>
      </c>
      <c r="I3" s="253" t="s">
        <v>383</v>
      </c>
    </row>
    <row r="4" spans="1:9" s="41" customFormat="1" ht="92.65" customHeight="1" thickBot="1" x14ac:dyDescent="0.25">
      <c r="D4" s="245"/>
      <c r="E4" s="513" t="s">
        <v>513</v>
      </c>
      <c r="F4" s="495"/>
      <c r="G4" s="495"/>
      <c r="H4" s="496"/>
      <c r="I4" s="440" t="s">
        <v>548</v>
      </c>
    </row>
    <row r="5" spans="1:9" s="41" customFormat="1" ht="39" customHeight="1" x14ac:dyDescent="0.2">
      <c r="D5" s="245"/>
      <c r="E5" s="292" t="str">
        <f xml:space="preserve">  "Country: " &amp; 'GETTING STARTED'!$G$9&amp;" - "&amp;'GETTING STARTED'!$E$9</f>
        <v>Country: LU - Luxembourg</v>
      </c>
      <c r="F5" s="299"/>
      <c r="G5" s="508" t="s">
        <v>420</v>
      </c>
      <c r="H5" s="509"/>
      <c r="I5" s="497" t="s">
        <v>551</v>
      </c>
    </row>
    <row r="6" spans="1:9" s="41" customFormat="1" ht="42" customHeight="1" thickBot="1" x14ac:dyDescent="0.25">
      <c r="D6" s="245"/>
      <c r="E6" s="6" t="str">
        <f xml:space="preserve"> "Reference year: " &amp; 'GETTING STARTED'!$E$10</f>
        <v>Reference year: 2022</v>
      </c>
      <c r="F6" s="319"/>
      <c r="G6" s="510"/>
      <c r="H6" s="511"/>
      <c r="I6" s="512"/>
    </row>
    <row r="7" spans="1:9" s="245" customFormat="1" ht="27.75" customHeight="1" thickBot="1" x14ac:dyDescent="0.25">
      <c r="E7" s="275" t="s">
        <v>238</v>
      </c>
      <c r="F7" s="318"/>
      <c r="G7" s="341" t="s">
        <v>419</v>
      </c>
      <c r="H7" s="449" t="s">
        <v>236</v>
      </c>
      <c r="I7" s="450" t="s">
        <v>605</v>
      </c>
    </row>
    <row r="8" spans="1:9" s="245" customFormat="1" ht="24" customHeight="1" x14ac:dyDescent="0.2">
      <c r="B8" s="331" t="s">
        <v>393</v>
      </c>
      <c r="C8" s="332" t="str">
        <f>'GETTING STARTED'!G9</f>
        <v>LU</v>
      </c>
      <c r="E8" s="275" t="s">
        <v>271</v>
      </c>
      <c r="F8" s="329" t="s">
        <v>511</v>
      </c>
      <c r="G8" s="357">
        <f>13331000+8000000</f>
        <v>21331000</v>
      </c>
      <c r="H8" s="322" t="s">
        <v>638</v>
      </c>
      <c r="I8" s="323"/>
    </row>
    <row r="9" spans="1:9" s="245" customFormat="1" ht="24" customHeight="1" x14ac:dyDescent="0.2">
      <c r="B9" s="277" t="s">
        <v>394</v>
      </c>
      <c r="C9" s="280">
        <f>'GETTING STARTED'!E10</f>
        <v>2022</v>
      </c>
      <c r="D9" s="249"/>
      <c r="E9" s="276" t="s">
        <v>265</v>
      </c>
      <c r="F9" s="256" t="s">
        <v>243</v>
      </c>
      <c r="G9" s="353">
        <v>0</v>
      </c>
      <c r="H9" s="320" t="s">
        <v>634</v>
      </c>
      <c r="I9" s="324"/>
    </row>
    <row r="10" spans="1:9" s="245" customFormat="1" ht="24" customHeight="1" x14ac:dyDescent="0.2">
      <c r="B10" s="333" t="s">
        <v>395</v>
      </c>
      <c r="C10" s="279" t="s">
        <v>237</v>
      </c>
      <c r="D10" s="249"/>
      <c r="E10" s="276" t="s">
        <v>266</v>
      </c>
      <c r="F10" s="256" t="s">
        <v>244</v>
      </c>
      <c r="G10" s="353">
        <v>0</v>
      </c>
      <c r="H10" s="320" t="s">
        <v>637</v>
      </c>
      <c r="I10" s="324"/>
    </row>
    <row r="11" spans="1:9" s="245" customFormat="1" ht="24" customHeight="1" thickBot="1" x14ac:dyDescent="0.25">
      <c r="B11" s="278" t="s">
        <v>371</v>
      </c>
      <c r="C11" s="281" t="s">
        <v>369</v>
      </c>
      <c r="D11" s="249"/>
      <c r="E11" s="276" t="s">
        <v>267</v>
      </c>
      <c r="F11" s="256" t="s">
        <v>245</v>
      </c>
      <c r="G11" s="353">
        <v>0</v>
      </c>
      <c r="H11" s="320" t="s">
        <v>635</v>
      </c>
      <c r="I11" s="324"/>
    </row>
    <row r="12" spans="1:9" s="245" customFormat="1" ht="24" customHeight="1" x14ac:dyDescent="0.2">
      <c r="D12" s="249"/>
      <c r="E12" s="276" t="s">
        <v>268</v>
      </c>
      <c r="F12" s="257" t="s">
        <v>259</v>
      </c>
      <c r="G12" s="353">
        <v>0</v>
      </c>
      <c r="H12" s="320"/>
      <c r="I12" s="324"/>
    </row>
    <row r="13" spans="1:9" s="245" customFormat="1" ht="24" customHeight="1" x14ac:dyDescent="0.2">
      <c r="C13" s="249"/>
      <c r="D13" s="249"/>
      <c r="E13" s="276" t="s">
        <v>424</v>
      </c>
      <c r="F13" s="256" t="s">
        <v>242</v>
      </c>
      <c r="G13" s="353">
        <v>0</v>
      </c>
      <c r="H13" s="320" t="s">
        <v>636</v>
      </c>
      <c r="I13" s="324"/>
    </row>
    <row r="14" spans="1:9" s="245" customFormat="1" ht="24" customHeight="1" x14ac:dyDescent="0.2">
      <c r="C14" s="249"/>
      <c r="D14" s="249"/>
      <c r="E14" s="276" t="s">
        <v>426</v>
      </c>
      <c r="F14" s="256" t="s">
        <v>257</v>
      </c>
      <c r="G14" s="353">
        <v>1100000</v>
      </c>
      <c r="H14" s="320"/>
      <c r="I14" s="324"/>
    </row>
    <row r="15" spans="1:9" s="245" customFormat="1" ht="24" customHeight="1" x14ac:dyDescent="0.2">
      <c r="C15" s="249"/>
      <c r="D15" s="249"/>
      <c r="E15" s="276" t="s">
        <v>425</v>
      </c>
      <c r="F15" s="257" t="s">
        <v>258</v>
      </c>
      <c r="G15" s="353">
        <v>-1500000</v>
      </c>
      <c r="H15" s="320"/>
      <c r="I15" s="324"/>
    </row>
    <row r="16" spans="1:9" s="245" customFormat="1" ht="24" customHeight="1" x14ac:dyDescent="0.2">
      <c r="C16" s="249"/>
      <c r="D16" s="249"/>
      <c r="E16" s="276" t="s">
        <v>373</v>
      </c>
      <c r="F16" s="330" t="s">
        <v>358</v>
      </c>
      <c r="G16" s="353">
        <v>0</v>
      </c>
      <c r="H16" s="320"/>
      <c r="I16" s="324"/>
    </row>
    <row r="17" spans="3:10" s="245" customFormat="1" ht="24" customHeight="1" thickBot="1" x14ac:dyDescent="0.25">
      <c r="C17" s="249"/>
      <c r="D17" s="249"/>
      <c r="E17" s="244" t="s">
        <v>427</v>
      </c>
      <c r="F17" s="282" t="s">
        <v>361</v>
      </c>
      <c r="G17" s="355">
        <v>0</v>
      </c>
      <c r="H17" s="325"/>
      <c r="I17" s="326"/>
    </row>
    <row r="18" spans="3:10" s="245" customFormat="1" ht="39" customHeight="1" thickBot="1" x14ac:dyDescent="0.25">
      <c r="C18" s="249"/>
      <c r="D18" s="249"/>
      <c r="E18" s="286" t="s">
        <v>415</v>
      </c>
      <c r="F18" s="287"/>
      <c r="G18" s="287"/>
      <c r="H18" s="288"/>
      <c r="I18" s="288"/>
    </row>
    <row r="19" spans="3:10" s="245" customFormat="1" ht="21" customHeight="1" x14ac:dyDescent="0.2">
      <c r="C19" s="249"/>
      <c r="D19" s="249"/>
      <c r="E19" s="290"/>
      <c r="F19" s="291" t="s">
        <v>246</v>
      </c>
      <c r="G19" s="403" t="s">
        <v>419</v>
      </c>
      <c r="H19" s="283" t="s">
        <v>236</v>
      </c>
      <c r="I19" s="284" t="s">
        <v>605</v>
      </c>
    </row>
    <row r="20" spans="3:10" s="245" customFormat="1" ht="24" customHeight="1" x14ac:dyDescent="0.2">
      <c r="C20" s="249"/>
      <c r="D20" s="249"/>
      <c r="E20" s="248" t="s">
        <v>287</v>
      </c>
      <c r="F20" s="328"/>
      <c r="G20" s="353"/>
      <c r="H20" s="320"/>
      <c r="I20" s="324"/>
      <c r="J20" s="406">
        <v>0</v>
      </c>
    </row>
    <row r="21" spans="3:10" s="245" customFormat="1" ht="24" customHeight="1" x14ac:dyDescent="0.2">
      <c r="C21" s="249"/>
      <c r="D21" s="249"/>
      <c r="E21" s="248" t="s">
        <v>288</v>
      </c>
      <c r="F21" s="328"/>
      <c r="G21" s="353"/>
      <c r="H21" s="320"/>
      <c r="I21" s="324"/>
      <c r="J21" s="406">
        <v>0</v>
      </c>
    </row>
    <row r="22" spans="3:10" s="245" customFormat="1" ht="24" customHeight="1" x14ac:dyDescent="0.2">
      <c r="C22" s="249"/>
      <c r="D22" s="249"/>
      <c r="E22" s="248" t="s">
        <v>289</v>
      </c>
      <c r="F22" s="328"/>
      <c r="G22" s="353"/>
      <c r="H22" s="320"/>
      <c r="I22" s="324"/>
      <c r="J22" s="406">
        <v>0</v>
      </c>
    </row>
    <row r="23" spans="3:10" s="245" customFormat="1" ht="24" customHeight="1" x14ac:dyDescent="0.2">
      <c r="C23" s="249"/>
      <c r="D23" s="249"/>
      <c r="E23" s="248" t="s">
        <v>290</v>
      </c>
      <c r="F23" s="328"/>
      <c r="G23" s="353"/>
      <c r="H23" s="320"/>
      <c r="I23" s="324"/>
      <c r="J23" s="406">
        <v>0</v>
      </c>
    </row>
    <row r="24" spans="3:10" s="245" customFormat="1" ht="24" customHeight="1" x14ac:dyDescent="0.2">
      <c r="C24" s="249"/>
      <c r="D24" s="249"/>
      <c r="E24" s="248" t="s">
        <v>291</v>
      </c>
      <c r="F24" s="328"/>
      <c r="G24" s="353"/>
      <c r="H24" s="320"/>
      <c r="I24" s="324"/>
      <c r="J24" s="406">
        <v>0</v>
      </c>
    </row>
    <row r="25" spans="3:10" s="245" customFormat="1" ht="24" customHeight="1" x14ac:dyDescent="0.2">
      <c r="C25" s="249"/>
      <c r="D25" s="249"/>
      <c r="E25" s="248" t="s">
        <v>292</v>
      </c>
      <c r="F25" s="328"/>
      <c r="G25" s="353"/>
      <c r="H25" s="320"/>
      <c r="I25" s="324"/>
      <c r="J25" s="406">
        <v>0</v>
      </c>
    </row>
    <row r="26" spans="3:10" s="245" customFormat="1" ht="24" customHeight="1" x14ac:dyDescent="0.2">
      <c r="C26" s="249"/>
      <c r="D26" s="249"/>
      <c r="E26" s="248" t="s">
        <v>293</v>
      </c>
      <c r="F26" s="328"/>
      <c r="G26" s="353"/>
      <c r="H26" s="320"/>
      <c r="I26" s="324"/>
      <c r="J26" s="406">
        <v>0</v>
      </c>
    </row>
    <row r="27" spans="3:10" s="245" customFormat="1" ht="24" customHeight="1" x14ac:dyDescent="0.2">
      <c r="C27" s="249"/>
      <c r="D27" s="249"/>
      <c r="E27" s="248" t="s">
        <v>294</v>
      </c>
      <c r="F27" s="328"/>
      <c r="G27" s="353"/>
      <c r="H27" s="320"/>
      <c r="I27" s="324"/>
      <c r="J27" s="406">
        <v>0</v>
      </c>
    </row>
    <row r="28" spans="3:10" s="245" customFormat="1" ht="24" customHeight="1" x14ac:dyDescent="0.2">
      <c r="C28" s="249"/>
      <c r="D28" s="249"/>
      <c r="E28" s="248" t="s">
        <v>295</v>
      </c>
      <c r="F28" s="328"/>
      <c r="G28" s="353"/>
      <c r="H28" s="320"/>
      <c r="I28" s="324"/>
      <c r="J28" s="406">
        <v>0</v>
      </c>
    </row>
    <row r="29" spans="3:10" s="245" customFormat="1" ht="24" customHeight="1" x14ac:dyDescent="0.2">
      <c r="C29" s="249"/>
      <c r="D29" s="249"/>
      <c r="E29" s="248" t="s">
        <v>296</v>
      </c>
      <c r="F29" s="328"/>
      <c r="G29" s="353"/>
      <c r="H29" s="320"/>
      <c r="I29" s="324"/>
      <c r="J29" s="406">
        <v>0</v>
      </c>
    </row>
    <row r="30" spans="3:10" s="245" customFormat="1" ht="24" customHeight="1" x14ac:dyDescent="0.2">
      <c r="C30" s="249"/>
      <c r="D30" s="249"/>
      <c r="E30" s="248" t="s">
        <v>278</v>
      </c>
      <c r="F30" s="328"/>
      <c r="G30" s="353"/>
      <c r="H30" s="320"/>
      <c r="I30" s="324"/>
      <c r="J30" s="406">
        <v>0</v>
      </c>
    </row>
    <row r="31" spans="3:10" s="245" customFormat="1" ht="24" customHeight="1" x14ac:dyDescent="0.2">
      <c r="C31" s="249"/>
      <c r="D31" s="249"/>
      <c r="E31" s="248" t="s">
        <v>279</v>
      </c>
      <c r="F31" s="328"/>
      <c r="G31" s="353"/>
      <c r="H31" s="320"/>
      <c r="I31" s="324"/>
      <c r="J31" s="406">
        <v>0</v>
      </c>
    </row>
    <row r="32" spans="3:10" s="245" customFormat="1" ht="24" customHeight="1" x14ac:dyDescent="0.2">
      <c r="C32" s="249"/>
      <c r="D32" s="249"/>
      <c r="E32" s="248" t="s">
        <v>280</v>
      </c>
      <c r="F32" s="328"/>
      <c r="G32" s="353"/>
      <c r="H32" s="320"/>
      <c r="I32" s="324"/>
      <c r="J32" s="406">
        <v>0</v>
      </c>
    </row>
    <row r="33" spans="1:11" s="245" customFormat="1" ht="24" customHeight="1" x14ac:dyDescent="0.2">
      <c r="A33" s="41"/>
      <c r="B33" s="41"/>
      <c r="C33" s="45"/>
      <c r="D33" s="249"/>
      <c r="E33" s="248" t="s">
        <v>281</v>
      </c>
      <c r="F33" s="328"/>
      <c r="G33" s="353"/>
      <c r="H33" s="320"/>
      <c r="I33" s="324"/>
      <c r="J33" s="406">
        <v>0</v>
      </c>
    </row>
    <row r="34" spans="1:11" s="245" customFormat="1" ht="24" customHeight="1" x14ac:dyDescent="0.2">
      <c r="A34" s="41"/>
      <c r="B34" s="41"/>
      <c r="C34" s="45"/>
      <c r="D34" s="249"/>
      <c r="E34" s="248" t="s">
        <v>282</v>
      </c>
      <c r="F34" s="328"/>
      <c r="G34" s="353"/>
      <c r="H34" s="320"/>
      <c r="I34" s="324"/>
      <c r="J34" s="406">
        <v>0</v>
      </c>
    </row>
    <row r="35" spans="1:11" s="245" customFormat="1" ht="24" customHeight="1" x14ac:dyDescent="0.2">
      <c r="A35" s="41"/>
      <c r="B35" s="41"/>
      <c r="C35" s="45"/>
      <c r="D35" s="249"/>
      <c r="E35" s="248" t="s">
        <v>283</v>
      </c>
      <c r="F35" s="328"/>
      <c r="G35" s="353"/>
      <c r="H35" s="320"/>
      <c r="I35" s="324"/>
      <c r="J35" s="406">
        <v>0</v>
      </c>
    </row>
    <row r="36" spans="1:11" s="245" customFormat="1" ht="24" customHeight="1" x14ac:dyDescent="0.2">
      <c r="A36" s="41"/>
      <c r="B36" s="41"/>
      <c r="C36" s="45"/>
      <c r="D36" s="249"/>
      <c r="E36" s="248" t="s">
        <v>284</v>
      </c>
      <c r="F36" s="328"/>
      <c r="G36" s="353"/>
      <c r="H36" s="320"/>
      <c r="I36" s="324"/>
      <c r="J36" s="406">
        <v>0</v>
      </c>
    </row>
    <row r="37" spans="1:11" s="245" customFormat="1" ht="24" customHeight="1" x14ac:dyDescent="0.2">
      <c r="A37" s="41"/>
      <c r="B37" s="41"/>
      <c r="C37" s="45"/>
      <c r="D37" s="249"/>
      <c r="E37" s="248" t="s">
        <v>285</v>
      </c>
      <c r="F37" s="328"/>
      <c r="G37" s="353"/>
      <c r="H37" s="320"/>
      <c r="I37" s="324"/>
      <c r="J37" s="406">
        <v>0</v>
      </c>
    </row>
    <row r="38" spans="1:11" s="245" customFormat="1" ht="24" customHeight="1" x14ac:dyDescent="0.2">
      <c r="A38" s="41"/>
      <c r="B38" s="41"/>
      <c r="C38" s="45"/>
      <c r="D38" s="249"/>
      <c r="E38" s="248" t="s">
        <v>286</v>
      </c>
      <c r="F38" s="328"/>
      <c r="G38" s="353"/>
      <c r="H38" s="320"/>
      <c r="I38" s="324"/>
      <c r="J38" s="406">
        <v>0</v>
      </c>
    </row>
    <row r="39" spans="1:11" s="245" customFormat="1" ht="24" customHeight="1" x14ac:dyDescent="0.2">
      <c r="A39" s="41"/>
      <c r="B39" s="41"/>
      <c r="C39" s="45"/>
      <c r="D39" s="249"/>
      <c r="E39" s="248" t="s">
        <v>297</v>
      </c>
      <c r="F39" s="328"/>
      <c r="G39" s="353"/>
      <c r="H39" s="320"/>
      <c r="I39" s="324"/>
      <c r="J39" s="406">
        <v>0</v>
      </c>
    </row>
    <row r="40" spans="1:11" s="245" customFormat="1" ht="24" customHeight="1" thickBot="1" x14ac:dyDescent="0.25">
      <c r="A40" s="41"/>
      <c r="B40" s="41"/>
      <c r="C40" s="45"/>
      <c r="D40" s="249"/>
      <c r="E40" s="348" t="s">
        <v>374</v>
      </c>
      <c r="F40" s="247" t="s">
        <v>514</v>
      </c>
      <c r="G40" s="354">
        <f xml:space="preserve"> IF(TRIM(CONCATENATE(G8,G9,G10,G11,G12,G13,G14,G15,G16,G17,G20,G21,G22,G23,G24,G25,G26,G27,G28,G29,G30,G31,G32,G33,G34,G35,G36,G37,G38,G39))="","",SUM(SUM(G8:G17),SUM(G20:G39)))</f>
        <v>20931000</v>
      </c>
      <c r="H40" s="321"/>
      <c r="I40" s="327"/>
    </row>
    <row r="41" spans="1:11" s="41" customFormat="1" hidden="1" x14ac:dyDescent="0.2">
      <c r="C41" s="45"/>
      <c r="D41" s="45"/>
      <c r="G41" s="439" t="s">
        <v>546</v>
      </c>
    </row>
    <row r="42" spans="1:11" s="41" customFormat="1" x14ac:dyDescent="0.2">
      <c r="C42" s="45"/>
      <c r="D42" s="45"/>
      <c r="G42" s="439"/>
    </row>
    <row r="43" spans="1:11" s="41" customFormat="1" ht="13.5" x14ac:dyDescent="0.25">
      <c r="A43" s="245"/>
      <c r="B43" s="245"/>
      <c r="C43" s="245"/>
      <c r="D43" s="45"/>
      <c r="E43" s="54" t="s">
        <v>93</v>
      </c>
      <c r="G43" s="47"/>
      <c r="H43" s="245"/>
      <c r="I43" s="245"/>
    </row>
    <row r="44" spans="1:11" s="41" customFormat="1" x14ac:dyDescent="0.2">
      <c r="A44" s="245"/>
      <c r="B44" s="245"/>
      <c r="C44" s="249"/>
      <c r="D44" s="45"/>
      <c r="E44" s="316" t="s">
        <v>64</v>
      </c>
      <c r="F44" s="316"/>
      <c r="G44" s="245"/>
      <c r="H44" s="245"/>
      <c r="I44" s="245"/>
      <c r="J44" s="245"/>
      <c r="K44" s="245"/>
    </row>
    <row r="45" spans="1:11" s="41" customFormat="1" ht="23.25" customHeight="1" x14ac:dyDescent="0.2">
      <c r="A45" s="245"/>
      <c r="B45" s="245"/>
      <c r="C45" s="249"/>
      <c r="D45" s="45"/>
      <c r="E45" s="504" t="s">
        <v>272</v>
      </c>
      <c r="F45" s="504"/>
      <c r="G45" s="245"/>
      <c r="H45" s="245"/>
      <c r="I45" s="245"/>
      <c r="J45" s="245"/>
      <c r="K45" s="245"/>
    </row>
    <row r="46" spans="1:11" s="41" customFormat="1" ht="32.25" customHeight="1" x14ac:dyDescent="0.2">
      <c r="A46" s="245"/>
      <c r="B46" s="245"/>
      <c r="C46" s="249"/>
      <c r="D46" s="45"/>
      <c r="E46" s="505" t="s">
        <v>65</v>
      </c>
      <c r="F46" s="505"/>
      <c r="G46" s="245"/>
      <c r="H46" s="245"/>
      <c r="J46" s="245"/>
      <c r="K46" s="245"/>
    </row>
    <row r="47" spans="1:11" s="41" customFormat="1" ht="24" customHeight="1" x14ac:dyDescent="0.2">
      <c r="A47" s="245"/>
      <c r="B47" s="245"/>
      <c r="C47" s="249"/>
      <c r="D47" s="45"/>
      <c r="E47" s="506" t="s">
        <v>247</v>
      </c>
      <c r="F47" s="506"/>
      <c r="G47" s="245"/>
      <c r="H47" s="245"/>
    </row>
    <row r="48" spans="1:11" s="41" customFormat="1" ht="7.15" customHeight="1" x14ac:dyDescent="0.2">
      <c r="A48" s="42"/>
      <c r="B48" s="42"/>
      <c r="C48" s="46"/>
      <c r="D48" s="45"/>
      <c r="E48" s="42"/>
      <c r="F48" s="246"/>
      <c r="G48" s="245"/>
      <c r="H48" s="245"/>
    </row>
    <row r="49" spans="1:9" s="263" customFormat="1" ht="78.75" customHeight="1" x14ac:dyDescent="0.2">
      <c r="A49" s="42"/>
      <c r="B49" s="42"/>
      <c r="C49" s="46"/>
      <c r="D49" s="261"/>
      <c r="E49" s="503" t="s">
        <v>327</v>
      </c>
      <c r="F49" s="503"/>
      <c r="G49" s="262"/>
      <c r="H49" s="262"/>
    </row>
    <row r="50" spans="1:9" s="263" customFormat="1" ht="41.25" customHeight="1" x14ac:dyDescent="0.2">
      <c r="A50" s="42"/>
      <c r="B50" s="42"/>
      <c r="C50" s="46"/>
      <c r="D50" s="261"/>
      <c r="E50" s="507" t="s">
        <v>360</v>
      </c>
      <c r="F50" s="507"/>
      <c r="G50" s="262"/>
      <c r="H50" s="262"/>
    </row>
    <row r="51" spans="1:9" s="263" customFormat="1" ht="38.25" customHeight="1" x14ac:dyDescent="0.2">
      <c r="A51" s="42"/>
      <c r="B51" s="42"/>
      <c r="C51" s="46"/>
      <c r="D51" s="261"/>
      <c r="E51" s="507" t="s">
        <v>357</v>
      </c>
      <c r="F51" s="507"/>
      <c r="G51" s="262"/>
      <c r="H51" s="262"/>
    </row>
    <row r="52" spans="1:9" x14ac:dyDescent="0.2">
      <c r="F52" s="49"/>
      <c r="G52" s="246"/>
      <c r="H52" s="246"/>
    </row>
    <row r="53" spans="1:9" x14ac:dyDescent="0.2">
      <c r="F53" s="246"/>
      <c r="G53" s="246"/>
      <c r="H53" s="246"/>
    </row>
    <row r="54" spans="1:9" x14ac:dyDescent="0.2">
      <c r="F54" s="246"/>
      <c r="G54" s="246"/>
      <c r="H54" s="246"/>
    </row>
    <row r="55" spans="1:9" x14ac:dyDescent="0.2">
      <c r="F55" s="246"/>
      <c r="G55" s="246"/>
      <c r="H55" s="246"/>
    </row>
    <row r="56" spans="1:9" x14ac:dyDescent="0.2">
      <c r="G56" s="246"/>
      <c r="H56" s="246"/>
      <c r="I56" s="43"/>
    </row>
  </sheetData>
  <sheetProtection algorithmName="SHA-512" hashValue="0UOHAl1mE3GM8u0g/fojGpGy6nt+i+mGUicuU/sT7AgvlFGVWIEi9qHzEMN1k98n4LDjw+sr/4CYhR/KKfrihA==" saltValue="jCBj5mRQvVfAcDy0GnV8Bg==" spinCount="100000" sheet="1" objects="1" scenarios="1"/>
  <mergeCells count="9">
    <mergeCell ref="E4:H4"/>
    <mergeCell ref="E50:F50"/>
    <mergeCell ref="E51:F51"/>
    <mergeCell ref="E45:F45"/>
    <mergeCell ref="E46:F46"/>
    <mergeCell ref="G5:H6"/>
    <mergeCell ref="I5:I6"/>
    <mergeCell ref="E47:F47"/>
    <mergeCell ref="E49:F49"/>
  </mergeCells>
  <conditionalFormatting sqref="F20:F39">
    <cfRule type="expression" dxfId="4" priority="1">
      <formula>AND(LEN(H20)&gt;0,OR(LEN(F20)=0,FIND("Name of adjustment and description", F20)))</formula>
    </cfRule>
  </conditionalFormatting>
  <dataValidations count="3">
    <dataValidation type="decimal" allowBlank="1" showInputMessage="1" showErrorMessage="1" sqref="G8:G11 G40 G17 G14" xr:uid="{00000000-0002-0000-0700-000000000000}">
      <formula1>0</formula1>
      <formula2>1000000000000000</formula2>
    </dataValidation>
    <dataValidation type="decimal" allowBlank="1" showInputMessage="1" showErrorMessage="1" sqref="G12 G15 G16" xr:uid="{00000000-0002-0000-0700-000001000000}">
      <formula1>-1000000000000000</formula1>
      <formula2>0</formula2>
    </dataValidation>
    <dataValidation type="decimal" allowBlank="1" showInputMessage="1" showErrorMessage="1" sqref="G20:G39 G13" xr:uid="{00000000-0002-0000-0700-000002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9633" r:id="rId4" name="formulas">
              <controlPr defaultSize="0" print="0" autoFill="0" autoPict="0" macro="[0]!'SwitchLocksInCells &quot;formulas&quot;'" altText="Lock formulas">
                <anchor moveWithCells="1" sizeWithCells="1">
                  <from>
                    <xdr:col>5</xdr:col>
                    <xdr:colOff>1657350</xdr:colOff>
                    <xdr:row>5</xdr:row>
                    <xdr:rowOff>28575</xdr:rowOff>
                  </from>
                  <to>
                    <xdr:col>5</xdr:col>
                    <xdr:colOff>2362200</xdr:colOff>
                    <xdr:row>5</xdr:row>
                    <xdr:rowOff>476250</xdr:rowOff>
                  </to>
                </anchor>
              </controlPr>
            </control>
          </mc:Choice>
        </mc:AlternateContent>
        <mc:AlternateContent xmlns:mc="http://schemas.openxmlformats.org/markup-compatibility/2006">
          <mc:Choice Requires="x14">
            <control shapeId="69634" r:id="rId5" name="Button 2">
              <controlPr defaultSize="0" print="0" autoFill="0" autoPict="0" macro="[0]!MainBody">
                <anchor moveWithCells="1" sizeWithCells="1">
                  <from>
                    <xdr:col>5</xdr:col>
                    <xdr:colOff>895350</xdr:colOff>
                    <xdr:row>4</xdr:row>
                    <xdr:rowOff>19050</xdr:rowOff>
                  </from>
                  <to>
                    <xdr:col>5</xdr:col>
                    <xdr:colOff>1962150</xdr:colOff>
                    <xdr:row>4</xdr:row>
                    <xdr:rowOff>476250</xdr:rowOff>
                  </to>
                </anchor>
              </controlPr>
            </control>
          </mc:Choice>
        </mc:AlternateContent>
        <mc:AlternateContent xmlns:mc="http://schemas.openxmlformats.org/markup-compatibility/2006">
          <mc:Choice Requires="x14">
            <control shapeId="69635" r:id="rId6" name="Button 3">
              <controlPr defaultSize="0" print="0" autoFill="0" autoPict="0" macro="[0]!RestoreColours">
                <anchor moveWithCells="1" sizeWithCells="1">
                  <from>
                    <xdr:col>5</xdr:col>
                    <xdr:colOff>2038350</xdr:colOff>
                    <xdr:row>4</xdr:row>
                    <xdr:rowOff>19050</xdr:rowOff>
                  </from>
                  <to>
                    <xdr:col>5</xdr:col>
                    <xdr:colOff>2762250</xdr:colOff>
                    <xdr:row>4</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700-000003000000}">
          <x14:formula1>
            <xm:f>'Lists (specific)'!$E$2:$E$7</xm:f>
          </x14:formula1>
          <xm:sqref>F20:F39</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6">
    <tabColor rgb="FF41AFAA"/>
    <pageSetUpPr fitToPage="1"/>
  </sheetPr>
  <dimension ref="A1:K53"/>
  <sheetViews>
    <sheetView showGridLines="0" zoomScaleNormal="100" workbookViewId="0">
      <selection activeCell="G37" sqref="G37"/>
    </sheetView>
  </sheetViews>
  <sheetFormatPr defaultColWidth="10.7109375" defaultRowHeight="12.75" x14ac:dyDescent="0.2"/>
  <cols>
    <col min="1" max="1" width="1.28515625" style="42" customWidth="1"/>
    <col min="2" max="2" width="10.7109375" style="42" hidden="1" customWidth="1"/>
    <col min="3" max="3" width="11.28515625" style="46" hidden="1" customWidth="1"/>
    <col min="4" max="4" width="14.5703125" style="46" hidden="1" customWidth="1"/>
    <col min="5" max="5" width="18.5703125" style="42" customWidth="1"/>
    <col min="6" max="6" width="47.28515625" style="42" customWidth="1"/>
    <col min="7" max="7" width="20.7109375" style="42" customWidth="1"/>
    <col min="8" max="9" width="90.7109375" style="42" customWidth="1"/>
    <col min="10" max="11" width="10.7109375" style="42"/>
    <col min="12" max="12" width="15.7109375" style="42" customWidth="1"/>
    <col min="13" max="15" width="10.7109375" style="42"/>
    <col min="16" max="16" width="15.7109375" style="42" customWidth="1"/>
    <col min="17" max="16384" width="10.7109375" style="42"/>
  </cols>
  <sheetData>
    <row r="1" spans="1:9" s="41" customFormat="1" ht="7.15" customHeight="1" thickBot="1" x14ac:dyDescent="0.25">
      <c r="A1" s="42"/>
      <c r="B1" s="42"/>
      <c r="C1" s="46"/>
      <c r="D1" s="45"/>
      <c r="H1" s="254"/>
      <c r="I1" s="293"/>
    </row>
    <row r="2" spans="1:9" s="41" customFormat="1" hidden="1" x14ac:dyDescent="0.2">
      <c r="A2" s="42"/>
      <c r="B2" s="42"/>
      <c r="C2" s="46"/>
      <c r="D2" s="46"/>
      <c r="F2" s="252"/>
      <c r="H2" s="252"/>
      <c r="I2" s="253"/>
    </row>
    <row r="3" spans="1:9" s="41" customFormat="1" ht="26.25" hidden="1" thickBot="1" x14ac:dyDescent="0.25">
      <c r="B3" s="42"/>
      <c r="C3" s="46"/>
      <c r="D3" s="46"/>
      <c r="F3" s="252" t="s">
        <v>384</v>
      </c>
      <c r="H3" s="252" t="s">
        <v>382</v>
      </c>
      <c r="I3" s="253" t="s">
        <v>383</v>
      </c>
    </row>
    <row r="4" spans="1:9" s="41" customFormat="1" ht="92.65" customHeight="1" thickBot="1" x14ac:dyDescent="0.25">
      <c r="D4" s="245"/>
      <c r="E4" s="513" t="s">
        <v>515</v>
      </c>
      <c r="F4" s="495"/>
      <c r="G4" s="495"/>
      <c r="H4" s="496"/>
      <c r="I4" s="440" t="s">
        <v>549</v>
      </c>
    </row>
    <row r="5" spans="1:9" s="41" customFormat="1" ht="39" customHeight="1" x14ac:dyDescent="0.2">
      <c r="D5" s="245"/>
      <c r="E5" s="292" t="str">
        <f xml:space="preserve">  "Country: " &amp; 'GETTING STARTED'!$G$9&amp;" - "&amp;'GETTING STARTED'!$E$9</f>
        <v>Country: LU - Luxembourg</v>
      </c>
      <c r="F5" s="317"/>
      <c r="G5" s="508" t="s">
        <v>420</v>
      </c>
      <c r="H5" s="509"/>
      <c r="I5" s="497" t="s">
        <v>551</v>
      </c>
    </row>
    <row r="6" spans="1:9" s="41" customFormat="1" ht="42" customHeight="1" thickBot="1" x14ac:dyDescent="0.25">
      <c r="D6" s="245"/>
      <c r="E6" s="6" t="str">
        <f xml:space="preserve"> "Reference year: " &amp; 'GETTING STARTED'!$E$10</f>
        <v>Reference year: 2022</v>
      </c>
      <c r="F6" s="319"/>
      <c r="G6" s="510"/>
      <c r="H6" s="511"/>
      <c r="I6" s="512"/>
    </row>
    <row r="7" spans="1:9" s="245" customFormat="1" ht="27.75" customHeight="1" thickBot="1" x14ac:dyDescent="0.25">
      <c r="E7" s="334" t="s">
        <v>238</v>
      </c>
      <c r="F7" s="335"/>
      <c r="G7" s="341" t="s">
        <v>419</v>
      </c>
      <c r="H7" s="449" t="s">
        <v>236</v>
      </c>
      <c r="I7" s="450" t="s">
        <v>605</v>
      </c>
    </row>
    <row r="8" spans="1:9" s="245" customFormat="1" ht="24" customHeight="1" x14ac:dyDescent="0.2">
      <c r="B8" s="331" t="s">
        <v>393</v>
      </c>
      <c r="C8" s="332" t="str">
        <f>'GETTING STARTED'!G9</f>
        <v>LU</v>
      </c>
      <c r="E8" s="275" t="s">
        <v>428</v>
      </c>
      <c r="F8" s="336" t="s">
        <v>512</v>
      </c>
      <c r="G8" s="420"/>
      <c r="H8" s="396"/>
      <c r="I8" s="323"/>
    </row>
    <row r="9" spans="1:9" s="245" customFormat="1" ht="24" customHeight="1" x14ac:dyDescent="0.2">
      <c r="B9" s="277" t="s">
        <v>394</v>
      </c>
      <c r="C9" s="280">
        <f>'GETTING STARTED'!E10</f>
        <v>2022</v>
      </c>
      <c r="D9" s="249"/>
      <c r="E9" s="275" t="s">
        <v>429</v>
      </c>
      <c r="F9" s="337" t="s">
        <v>249</v>
      </c>
      <c r="G9" s="421"/>
      <c r="H9" s="397"/>
      <c r="I9" s="324"/>
    </row>
    <row r="10" spans="1:9" s="245" customFormat="1" ht="24" customHeight="1" x14ac:dyDescent="0.2">
      <c r="B10" s="333" t="s">
        <v>395</v>
      </c>
      <c r="C10" s="279" t="s">
        <v>237</v>
      </c>
      <c r="D10" s="249"/>
      <c r="E10" s="275" t="s">
        <v>430</v>
      </c>
      <c r="F10" s="337" t="s">
        <v>250</v>
      </c>
      <c r="G10" s="421"/>
      <c r="H10" s="397"/>
      <c r="I10" s="324"/>
    </row>
    <row r="11" spans="1:9" s="245" customFormat="1" ht="24" customHeight="1" thickBot="1" x14ac:dyDescent="0.25">
      <c r="B11" s="278" t="s">
        <v>371</v>
      </c>
      <c r="C11" s="281" t="s">
        <v>370</v>
      </c>
      <c r="D11" s="249"/>
      <c r="E11" s="275" t="s">
        <v>431</v>
      </c>
      <c r="F11" s="337" t="s">
        <v>251</v>
      </c>
      <c r="G11" s="421"/>
      <c r="H11" s="397"/>
      <c r="I11" s="324"/>
    </row>
    <row r="12" spans="1:9" s="245" customFormat="1" ht="24" customHeight="1" x14ac:dyDescent="0.2">
      <c r="D12" s="249"/>
      <c r="E12" s="275" t="s">
        <v>432</v>
      </c>
      <c r="F12" s="338" t="s">
        <v>252</v>
      </c>
      <c r="G12" s="421"/>
      <c r="H12" s="397"/>
      <c r="I12" s="324"/>
    </row>
    <row r="13" spans="1:9" s="245" customFormat="1" ht="24" customHeight="1" x14ac:dyDescent="0.2">
      <c r="C13" s="249"/>
      <c r="D13" s="249"/>
      <c r="E13" s="276" t="s">
        <v>426</v>
      </c>
      <c r="F13" s="337" t="s">
        <v>257</v>
      </c>
      <c r="G13" s="421"/>
      <c r="H13" s="397"/>
      <c r="I13" s="324"/>
    </row>
    <row r="14" spans="1:9" s="245" customFormat="1" ht="24" customHeight="1" thickBot="1" x14ac:dyDescent="0.25">
      <c r="C14" s="249"/>
      <c r="D14" s="249"/>
      <c r="E14" s="339" t="s">
        <v>425</v>
      </c>
      <c r="F14" s="340" t="s">
        <v>258</v>
      </c>
      <c r="G14" s="425"/>
      <c r="H14" s="398"/>
      <c r="I14" s="327"/>
    </row>
    <row r="15" spans="1:9" s="245" customFormat="1" ht="39" customHeight="1" thickBot="1" x14ac:dyDescent="0.25">
      <c r="C15" s="249"/>
      <c r="D15" s="249"/>
      <c r="E15" s="286" t="s">
        <v>415</v>
      </c>
      <c r="F15" s="287"/>
      <c r="G15" s="287"/>
      <c r="H15" s="288"/>
      <c r="I15" s="288"/>
    </row>
    <row r="16" spans="1:9" s="245" customFormat="1" ht="21" customHeight="1" x14ac:dyDescent="0.2">
      <c r="C16" s="249"/>
      <c r="D16" s="249"/>
      <c r="E16" s="290"/>
      <c r="F16" s="296" t="s">
        <v>246</v>
      </c>
      <c r="G16" s="285" t="s">
        <v>419</v>
      </c>
      <c r="H16" s="283" t="s">
        <v>236</v>
      </c>
      <c r="I16" s="284" t="s">
        <v>605</v>
      </c>
    </row>
    <row r="17" spans="3:10" s="245" customFormat="1" ht="24" customHeight="1" x14ac:dyDescent="0.2">
      <c r="C17" s="249"/>
      <c r="D17" s="249"/>
      <c r="E17" s="248" t="s">
        <v>287</v>
      </c>
      <c r="F17" s="298"/>
      <c r="G17" s="353"/>
      <c r="H17" s="320"/>
      <c r="I17" s="324"/>
      <c r="J17" s="406">
        <v>0</v>
      </c>
    </row>
    <row r="18" spans="3:10" s="245" customFormat="1" ht="24" customHeight="1" x14ac:dyDescent="0.2">
      <c r="C18" s="249"/>
      <c r="D18" s="249"/>
      <c r="E18" s="248" t="s">
        <v>288</v>
      </c>
      <c r="F18" s="298"/>
      <c r="G18" s="353"/>
      <c r="H18" s="320"/>
      <c r="I18" s="324"/>
      <c r="J18" s="406">
        <v>0</v>
      </c>
    </row>
    <row r="19" spans="3:10" s="245" customFormat="1" ht="24" customHeight="1" x14ac:dyDescent="0.2">
      <c r="C19" s="249"/>
      <c r="D19" s="249"/>
      <c r="E19" s="248" t="s">
        <v>289</v>
      </c>
      <c r="F19" s="298"/>
      <c r="G19" s="353"/>
      <c r="H19" s="320"/>
      <c r="I19" s="324"/>
      <c r="J19" s="406">
        <v>0</v>
      </c>
    </row>
    <row r="20" spans="3:10" s="245" customFormat="1" ht="24" customHeight="1" x14ac:dyDescent="0.2">
      <c r="C20" s="249"/>
      <c r="D20" s="289"/>
      <c r="E20" s="248" t="s">
        <v>290</v>
      </c>
      <c r="F20" s="298"/>
      <c r="G20" s="353"/>
      <c r="H20" s="320"/>
      <c r="I20" s="324"/>
      <c r="J20" s="406">
        <v>0</v>
      </c>
    </row>
    <row r="21" spans="3:10" s="245" customFormat="1" ht="24" customHeight="1" x14ac:dyDescent="0.2">
      <c r="C21" s="249"/>
      <c r="D21" s="249"/>
      <c r="E21" s="248" t="s">
        <v>291</v>
      </c>
      <c r="F21" s="298"/>
      <c r="G21" s="353"/>
      <c r="H21" s="320"/>
      <c r="I21" s="324"/>
      <c r="J21" s="406">
        <v>0</v>
      </c>
    </row>
    <row r="22" spans="3:10" s="245" customFormat="1" ht="24" customHeight="1" x14ac:dyDescent="0.2">
      <c r="C22" s="249"/>
      <c r="D22" s="249"/>
      <c r="E22" s="248" t="s">
        <v>292</v>
      </c>
      <c r="F22" s="298"/>
      <c r="G22" s="353"/>
      <c r="H22" s="320"/>
      <c r="I22" s="324"/>
      <c r="J22" s="406">
        <v>0</v>
      </c>
    </row>
    <row r="23" spans="3:10" s="245" customFormat="1" ht="24" customHeight="1" x14ac:dyDescent="0.2">
      <c r="C23" s="249"/>
      <c r="D23" s="249"/>
      <c r="E23" s="248" t="s">
        <v>293</v>
      </c>
      <c r="F23" s="298"/>
      <c r="G23" s="353"/>
      <c r="H23" s="320"/>
      <c r="I23" s="324"/>
      <c r="J23" s="406">
        <v>0</v>
      </c>
    </row>
    <row r="24" spans="3:10" s="245" customFormat="1" ht="24" customHeight="1" x14ac:dyDescent="0.2">
      <c r="C24" s="249"/>
      <c r="D24" s="249"/>
      <c r="E24" s="248" t="s">
        <v>294</v>
      </c>
      <c r="F24" s="298"/>
      <c r="G24" s="353"/>
      <c r="H24" s="320"/>
      <c r="I24" s="324"/>
      <c r="J24" s="406">
        <v>0</v>
      </c>
    </row>
    <row r="25" spans="3:10" s="245" customFormat="1" ht="24" customHeight="1" x14ac:dyDescent="0.2">
      <c r="C25" s="249"/>
      <c r="D25" s="249"/>
      <c r="E25" s="248" t="s">
        <v>295</v>
      </c>
      <c r="F25" s="298"/>
      <c r="G25" s="353"/>
      <c r="H25" s="320"/>
      <c r="I25" s="324"/>
      <c r="J25" s="406">
        <v>0</v>
      </c>
    </row>
    <row r="26" spans="3:10" s="245" customFormat="1" ht="24" customHeight="1" x14ac:dyDescent="0.2">
      <c r="C26" s="249"/>
      <c r="D26" s="249"/>
      <c r="E26" s="248" t="s">
        <v>296</v>
      </c>
      <c r="F26" s="298"/>
      <c r="G26" s="353"/>
      <c r="H26" s="320"/>
      <c r="I26" s="324"/>
      <c r="J26" s="406">
        <v>0</v>
      </c>
    </row>
    <row r="27" spans="3:10" s="245" customFormat="1" ht="24" customHeight="1" x14ac:dyDescent="0.2">
      <c r="C27" s="249"/>
      <c r="D27" s="249"/>
      <c r="E27" s="248" t="s">
        <v>278</v>
      </c>
      <c r="F27" s="298"/>
      <c r="G27" s="353"/>
      <c r="H27" s="320"/>
      <c r="I27" s="324"/>
      <c r="J27" s="406">
        <v>0</v>
      </c>
    </row>
    <row r="28" spans="3:10" s="245" customFormat="1" ht="24" customHeight="1" x14ac:dyDescent="0.2">
      <c r="C28" s="249"/>
      <c r="D28" s="249"/>
      <c r="E28" s="248" t="s">
        <v>279</v>
      </c>
      <c r="F28" s="298"/>
      <c r="G28" s="353"/>
      <c r="H28" s="320"/>
      <c r="I28" s="324"/>
      <c r="J28" s="406">
        <v>0</v>
      </c>
    </row>
    <row r="29" spans="3:10" s="245" customFormat="1" ht="24" customHeight="1" x14ac:dyDescent="0.2">
      <c r="C29" s="249"/>
      <c r="D29" s="249"/>
      <c r="E29" s="248" t="s">
        <v>280</v>
      </c>
      <c r="F29" s="298"/>
      <c r="G29" s="353"/>
      <c r="H29" s="320"/>
      <c r="I29" s="324"/>
      <c r="J29" s="406">
        <v>0</v>
      </c>
    </row>
    <row r="30" spans="3:10" s="245" customFormat="1" ht="24" customHeight="1" x14ac:dyDescent="0.2">
      <c r="C30" s="249"/>
      <c r="D30" s="249"/>
      <c r="E30" s="248" t="s">
        <v>281</v>
      </c>
      <c r="F30" s="298"/>
      <c r="G30" s="353"/>
      <c r="H30" s="320"/>
      <c r="I30" s="324"/>
      <c r="J30" s="406">
        <v>0</v>
      </c>
    </row>
    <row r="31" spans="3:10" s="245" customFormat="1" ht="24" customHeight="1" x14ac:dyDescent="0.2">
      <c r="C31" s="249"/>
      <c r="D31" s="249"/>
      <c r="E31" s="248" t="s">
        <v>282</v>
      </c>
      <c r="F31" s="298"/>
      <c r="G31" s="353"/>
      <c r="H31" s="320"/>
      <c r="I31" s="324"/>
      <c r="J31" s="406">
        <v>0</v>
      </c>
    </row>
    <row r="32" spans="3:10" s="245" customFormat="1" ht="24" customHeight="1" x14ac:dyDescent="0.2">
      <c r="C32" s="249"/>
      <c r="D32" s="249"/>
      <c r="E32" s="248" t="s">
        <v>283</v>
      </c>
      <c r="F32" s="298"/>
      <c r="G32" s="353"/>
      <c r="H32" s="320"/>
      <c r="I32" s="324"/>
      <c r="J32" s="406">
        <v>0</v>
      </c>
    </row>
    <row r="33" spans="1:11" s="245" customFormat="1" ht="24" customHeight="1" x14ac:dyDescent="0.2">
      <c r="C33" s="249"/>
      <c r="D33" s="249"/>
      <c r="E33" s="248" t="s">
        <v>284</v>
      </c>
      <c r="F33" s="298"/>
      <c r="G33" s="353"/>
      <c r="H33" s="320"/>
      <c r="I33" s="324"/>
      <c r="J33" s="406">
        <v>0</v>
      </c>
    </row>
    <row r="34" spans="1:11" s="245" customFormat="1" ht="24" customHeight="1" x14ac:dyDescent="0.2">
      <c r="A34" s="41"/>
      <c r="B34" s="41"/>
      <c r="C34" s="45"/>
      <c r="D34" s="249"/>
      <c r="E34" s="248" t="s">
        <v>285</v>
      </c>
      <c r="F34" s="298"/>
      <c r="G34" s="353"/>
      <c r="H34" s="320"/>
      <c r="I34" s="324"/>
      <c r="J34" s="406">
        <v>0</v>
      </c>
    </row>
    <row r="35" spans="1:11" s="245" customFormat="1" ht="24" customHeight="1" x14ac:dyDescent="0.2">
      <c r="A35" s="41"/>
      <c r="B35" s="41"/>
      <c r="C35" s="45"/>
      <c r="D35" s="249"/>
      <c r="E35" s="248" t="s">
        <v>286</v>
      </c>
      <c r="F35" s="298"/>
      <c r="G35" s="353"/>
      <c r="H35" s="320"/>
      <c r="I35" s="324"/>
      <c r="J35" s="406">
        <v>0</v>
      </c>
    </row>
    <row r="36" spans="1:11" s="245" customFormat="1" ht="24" customHeight="1" x14ac:dyDescent="0.2">
      <c r="A36" s="41"/>
      <c r="B36" s="41"/>
      <c r="C36" s="45"/>
      <c r="D36" s="249"/>
      <c r="E36" s="248" t="s">
        <v>297</v>
      </c>
      <c r="F36" s="298"/>
      <c r="G36" s="353"/>
      <c r="H36" s="320"/>
      <c r="I36" s="324"/>
      <c r="J36" s="406">
        <v>0</v>
      </c>
    </row>
    <row r="37" spans="1:11" s="245" customFormat="1" ht="24" customHeight="1" thickBot="1" x14ac:dyDescent="0.25">
      <c r="A37" s="41"/>
      <c r="B37" s="41"/>
      <c r="C37" s="45"/>
      <c r="D37" s="249"/>
      <c r="E37" s="275" t="s">
        <v>374</v>
      </c>
      <c r="F37" s="297" t="s">
        <v>514</v>
      </c>
      <c r="G37" s="354" t="str">
        <f>IF(TRIM(CONCATENATE(G8,G9,G10,G11,G12,G13,G14,G17,G18,G19,G20,G21,G22,G23,G24,G25,G26,G27,G28,G29,G30,G31,G32,G33,G34,G35,G36))="","",SUM(SUM(G8:G14),SUM(G17:G36)))</f>
        <v/>
      </c>
      <c r="H37" s="321"/>
      <c r="I37" s="327"/>
    </row>
    <row r="38" spans="1:11" s="41" customFormat="1" hidden="1" x14ac:dyDescent="0.2">
      <c r="C38" s="45"/>
      <c r="D38" s="249"/>
      <c r="G38" s="439" t="s">
        <v>545</v>
      </c>
    </row>
    <row r="39" spans="1:11" s="41" customFormat="1" x14ac:dyDescent="0.2">
      <c r="C39" s="45"/>
      <c r="D39" s="249"/>
    </row>
    <row r="40" spans="1:11" s="41" customFormat="1" ht="13.5" x14ac:dyDescent="0.25">
      <c r="A40" s="245"/>
      <c r="B40" s="245"/>
      <c r="C40" s="245"/>
      <c r="D40" s="45"/>
      <c r="E40" s="54" t="s">
        <v>93</v>
      </c>
      <c r="G40" s="47"/>
      <c r="H40" s="245"/>
      <c r="I40" s="245"/>
    </row>
    <row r="41" spans="1:11" s="41" customFormat="1" x14ac:dyDescent="0.2">
      <c r="A41" s="245"/>
      <c r="B41" s="245"/>
      <c r="C41" s="249"/>
      <c r="D41" s="45"/>
      <c r="E41" s="316" t="s">
        <v>64</v>
      </c>
      <c r="F41" s="316"/>
      <c r="G41" s="245"/>
      <c r="H41" s="245"/>
      <c r="I41" s="245"/>
      <c r="J41" s="245"/>
      <c r="K41" s="245"/>
    </row>
    <row r="42" spans="1:11" s="41" customFormat="1" ht="23.25" customHeight="1" x14ac:dyDescent="0.2">
      <c r="A42" s="245"/>
      <c r="B42" s="245"/>
      <c r="C42" s="249"/>
      <c r="D42" s="45"/>
      <c r="E42" s="504" t="s">
        <v>272</v>
      </c>
      <c r="F42" s="504"/>
      <c r="G42" s="245"/>
      <c r="H42" s="245"/>
      <c r="I42" s="245"/>
      <c r="J42" s="245"/>
      <c r="K42" s="245"/>
    </row>
    <row r="43" spans="1:11" s="41" customFormat="1" ht="32.25" customHeight="1" x14ac:dyDescent="0.2">
      <c r="A43" s="245"/>
      <c r="B43" s="245"/>
      <c r="C43" s="249"/>
      <c r="D43" s="45"/>
      <c r="E43" s="505" t="s">
        <v>65</v>
      </c>
      <c r="F43" s="505"/>
      <c r="G43" s="245"/>
      <c r="H43" s="245"/>
      <c r="J43" s="245"/>
      <c r="K43" s="245"/>
    </row>
    <row r="44" spans="1:11" s="41" customFormat="1" ht="24" customHeight="1" x14ac:dyDescent="0.2">
      <c r="A44" s="245"/>
      <c r="B44" s="245"/>
      <c r="C44" s="249"/>
      <c r="D44" s="45"/>
      <c r="E44" s="506" t="s">
        <v>247</v>
      </c>
      <c r="F44" s="506"/>
      <c r="G44" s="245"/>
      <c r="H44" s="245"/>
    </row>
    <row r="45" spans="1:11" s="41" customFormat="1" ht="7.15" customHeight="1" x14ac:dyDescent="0.2">
      <c r="A45" s="42"/>
      <c r="B45" s="42"/>
      <c r="C45" s="46"/>
      <c r="D45" s="45"/>
      <c r="E45" s="245"/>
      <c r="F45" s="245"/>
      <c r="G45" s="245"/>
      <c r="H45" s="245"/>
    </row>
    <row r="46" spans="1:11" s="41" customFormat="1" ht="76.5" customHeight="1" x14ac:dyDescent="0.2">
      <c r="A46" s="42"/>
      <c r="B46" s="42"/>
      <c r="C46" s="46"/>
      <c r="D46" s="45"/>
      <c r="E46" s="503" t="s">
        <v>327</v>
      </c>
      <c r="F46" s="503"/>
      <c r="G46" s="245"/>
      <c r="H46" s="245"/>
    </row>
    <row r="47" spans="1:11" s="41" customFormat="1" ht="77.099999999999994" customHeight="1" x14ac:dyDescent="0.2">
      <c r="A47" s="42"/>
      <c r="B47" s="42"/>
      <c r="C47" s="46"/>
      <c r="D47" s="45"/>
      <c r="E47" s="245"/>
      <c r="F47" s="245"/>
      <c r="G47" s="245"/>
    </row>
    <row r="48" spans="1:11" s="41" customFormat="1" ht="13.15" customHeight="1" x14ac:dyDescent="0.2">
      <c r="A48" s="42"/>
      <c r="B48" s="42"/>
      <c r="C48" s="46"/>
      <c r="D48" s="45"/>
      <c r="E48" s="42"/>
      <c r="F48" s="48"/>
      <c r="G48" s="245"/>
      <c r="H48" s="245"/>
    </row>
    <row r="49" spans="4:9" x14ac:dyDescent="0.2">
      <c r="D49" s="45"/>
      <c r="F49" s="49"/>
      <c r="G49" s="246"/>
      <c r="H49" s="246"/>
    </row>
    <row r="50" spans="4:9" x14ac:dyDescent="0.2">
      <c r="D50" s="261"/>
      <c r="F50" s="246"/>
      <c r="G50" s="246"/>
      <c r="H50" s="246"/>
    </row>
    <row r="51" spans="4:9" x14ac:dyDescent="0.2">
      <c r="D51" s="261"/>
      <c r="F51" s="246"/>
      <c r="G51" s="246"/>
      <c r="H51" s="246"/>
    </row>
    <row r="52" spans="4:9" x14ac:dyDescent="0.2">
      <c r="D52" s="261"/>
      <c r="F52" s="246"/>
      <c r="G52" s="246"/>
      <c r="H52" s="246"/>
    </row>
    <row r="53" spans="4:9" x14ac:dyDescent="0.2">
      <c r="G53" s="246"/>
      <c r="H53" s="246"/>
      <c r="I53" s="43"/>
    </row>
  </sheetData>
  <sheetProtection algorithmName="SHA-512" hashValue="FUbp9cVgp29nG88cvpE0bw+f6j9SoBIZ1EJK8JHgfVgdTjRbSdiix7uxzeyEESQ+PwJWhTWz51aYOeIoejuThQ==" saltValue="Ccrtqr1pfKQ0W5brs59ifw==" spinCount="100000" sheet="1" objects="1" scenarios="1"/>
  <mergeCells count="7">
    <mergeCell ref="E46:F46"/>
    <mergeCell ref="E42:F42"/>
    <mergeCell ref="E4:H4"/>
    <mergeCell ref="I5:I6"/>
    <mergeCell ref="G5:H6"/>
    <mergeCell ref="E43:F43"/>
    <mergeCell ref="E44:F44"/>
  </mergeCells>
  <conditionalFormatting sqref="F17:F36">
    <cfRule type="expression" dxfId="3" priority="4">
      <formula>AND(LEN(H17)&gt;0,OR(LEN(F17)=0,FIND("Name of adjustment and description", F17)))</formula>
    </cfRule>
  </conditionalFormatting>
  <dataValidations count="3">
    <dataValidation type="decimal" allowBlank="1" showInputMessage="1" showErrorMessage="1" sqref="G37 G8:G9 G12:G13" xr:uid="{00000000-0002-0000-0800-000000000000}">
      <formula1>0</formula1>
      <formula2>1000000000000000</formula2>
    </dataValidation>
    <dataValidation type="decimal" allowBlank="1" showInputMessage="1" showErrorMessage="1" sqref="G14" xr:uid="{00000000-0002-0000-0800-000001000000}">
      <formula1>-1000000000000000</formula1>
      <formula2>0</formula2>
    </dataValidation>
    <dataValidation type="decimal" allowBlank="1" showInputMessage="1" showErrorMessage="1" sqref="G17:G36 G10:G11" xr:uid="{00000000-0002-0000-0800-000002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0661" r:id="rId4" name="formulas">
              <controlPr defaultSize="0" print="0" autoFill="0" autoPict="0" macro="[0]!'SwitchLocksInCells &quot;formulas&quot;'" altText="Lock formulas">
                <anchor moveWithCells="1" sizeWithCells="1">
                  <from>
                    <xdr:col>5</xdr:col>
                    <xdr:colOff>1600200</xdr:colOff>
                    <xdr:row>5</xdr:row>
                    <xdr:rowOff>38100</xdr:rowOff>
                  </from>
                  <to>
                    <xdr:col>5</xdr:col>
                    <xdr:colOff>2314575</xdr:colOff>
                    <xdr:row>5</xdr:row>
                    <xdr:rowOff>485775</xdr:rowOff>
                  </to>
                </anchor>
              </controlPr>
            </control>
          </mc:Choice>
        </mc:AlternateContent>
        <mc:AlternateContent xmlns:mc="http://schemas.openxmlformats.org/markup-compatibility/2006">
          <mc:Choice Requires="x14">
            <control shapeId="70662" r:id="rId5" name="Button 6">
              <controlPr defaultSize="0" print="0" autoFill="0" autoPict="0" macro="[0]!MainBody">
                <anchor moveWithCells="1" sizeWithCells="1">
                  <from>
                    <xdr:col>5</xdr:col>
                    <xdr:colOff>895350</xdr:colOff>
                    <xdr:row>4</xdr:row>
                    <xdr:rowOff>28575</xdr:rowOff>
                  </from>
                  <to>
                    <xdr:col>5</xdr:col>
                    <xdr:colOff>1971675</xdr:colOff>
                    <xdr:row>4</xdr:row>
                    <xdr:rowOff>476250</xdr:rowOff>
                  </to>
                </anchor>
              </controlPr>
            </control>
          </mc:Choice>
        </mc:AlternateContent>
        <mc:AlternateContent xmlns:mc="http://schemas.openxmlformats.org/markup-compatibility/2006">
          <mc:Choice Requires="x14">
            <control shapeId="70663" r:id="rId6" name="Button 7">
              <controlPr defaultSize="0" print="0" autoFill="0" autoPict="0" macro="[0]!RestoreColours">
                <anchor moveWithCells="1" sizeWithCells="1">
                  <from>
                    <xdr:col>5</xdr:col>
                    <xdr:colOff>2038350</xdr:colOff>
                    <xdr:row>4</xdr:row>
                    <xdr:rowOff>28575</xdr:rowOff>
                  </from>
                  <to>
                    <xdr:col>5</xdr:col>
                    <xdr:colOff>2762250</xdr:colOff>
                    <xdr:row>4</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800-000003000000}">
          <x14:formula1>
            <xm:f>'Lists (specific)'!$E$8:$E$15</xm:f>
          </x14:formula1>
          <xm:sqref>F17:F36</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1">
    <tabColor rgb="FF41AFAA"/>
    <pageSetUpPr fitToPage="1"/>
  </sheetPr>
  <dimension ref="A1:K53"/>
  <sheetViews>
    <sheetView showGridLines="0" zoomScaleNormal="100" workbookViewId="0">
      <selection activeCell="G10" sqref="G10"/>
    </sheetView>
  </sheetViews>
  <sheetFormatPr defaultColWidth="10.7109375" defaultRowHeight="12.75" x14ac:dyDescent="0.2"/>
  <cols>
    <col min="1" max="1" width="1.5703125" style="42" customWidth="1"/>
    <col min="2" max="2" width="10.7109375" style="42" hidden="1" customWidth="1"/>
    <col min="3" max="3" width="11.28515625" style="46" hidden="1" customWidth="1"/>
    <col min="4" max="4" width="14.5703125" style="46" hidden="1" customWidth="1"/>
    <col min="5" max="5" width="18.5703125" style="42" customWidth="1"/>
    <col min="6" max="6" width="45.5703125" style="42" customWidth="1"/>
    <col min="7" max="7" width="20.7109375" style="42" customWidth="1"/>
    <col min="8" max="9" width="90.7109375" style="42" customWidth="1"/>
    <col min="10" max="11" width="10.7109375" style="42"/>
    <col min="12" max="12" width="15.7109375" style="42" customWidth="1"/>
    <col min="13" max="15" width="10.7109375" style="42"/>
    <col min="16" max="16" width="15.7109375" style="42" customWidth="1"/>
    <col min="17" max="16384" width="10.7109375" style="42"/>
  </cols>
  <sheetData>
    <row r="1" spans="1:10" s="41" customFormat="1" ht="10.15" customHeight="1" thickBot="1" x14ac:dyDescent="0.25">
      <c r="A1" s="42"/>
      <c r="B1" s="42"/>
      <c r="C1" s="46"/>
      <c r="D1" s="45"/>
      <c r="H1" s="254"/>
      <c r="I1" s="293"/>
    </row>
    <row r="2" spans="1:10" s="41" customFormat="1" hidden="1" x14ac:dyDescent="0.2">
      <c r="A2" s="42"/>
      <c r="B2" s="42"/>
      <c r="C2" s="46"/>
      <c r="D2" s="46"/>
      <c r="F2" s="252"/>
      <c r="H2" s="252"/>
      <c r="I2" s="253"/>
    </row>
    <row r="3" spans="1:10" s="41" customFormat="1" ht="26.25" hidden="1" thickBot="1" x14ac:dyDescent="0.25">
      <c r="B3" s="42"/>
      <c r="C3" s="46"/>
      <c r="D3" s="46"/>
      <c r="F3" s="252" t="s">
        <v>384</v>
      </c>
      <c r="H3" s="252" t="s">
        <v>382</v>
      </c>
      <c r="I3" s="253" t="s">
        <v>383</v>
      </c>
    </row>
    <row r="4" spans="1:10" s="41" customFormat="1" ht="92.65" customHeight="1" thickBot="1" x14ac:dyDescent="0.25">
      <c r="D4" s="245"/>
      <c r="E4" s="494" t="s">
        <v>517</v>
      </c>
      <c r="F4" s="495"/>
      <c r="G4" s="495"/>
      <c r="H4" s="496"/>
      <c r="I4" s="440" t="s">
        <v>550</v>
      </c>
    </row>
    <row r="5" spans="1:10" s="41" customFormat="1" ht="39" customHeight="1" x14ac:dyDescent="0.2">
      <c r="D5" s="245"/>
      <c r="E5" s="292" t="str">
        <f xml:space="preserve">  "Country: " &amp; 'GETTING STARTED'!$G$9&amp;" - "&amp;'GETTING STARTED'!$E$9</f>
        <v>Country: LU - Luxembourg</v>
      </c>
      <c r="F5" s="317"/>
      <c r="G5" s="508" t="s">
        <v>420</v>
      </c>
      <c r="H5" s="509"/>
      <c r="I5" s="497" t="s">
        <v>552</v>
      </c>
    </row>
    <row r="6" spans="1:10" s="41" customFormat="1" ht="42" customHeight="1" thickBot="1" x14ac:dyDescent="0.25">
      <c r="D6" s="245"/>
      <c r="E6" s="6" t="str">
        <f xml:space="preserve"> "Reference year: " &amp; 'GETTING STARTED'!$E$10</f>
        <v>Reference year: 2022</v>
      </c>
      <c r="F6" s="319"/>
      <c r="G6" s="510"/>
      <c r="H6" s="511"/>
      <c r="I6" s="512"/>
    </row>
    <row r="7" spans="1:10" s="245" customFormat="1" ht="27.75" customHeight="1" thickBot="1" x14ac:dyDescent="0.25">
      <c r="E7" s="334" t="s">
        <v>238</v>
      </c>
      <c r="F7" s="335"/>
      <c r="G7" s="341" t="s">
        <v>419</v>
      </c>
      <c r="H7" s="449" t="s">
        <v>236</v>
      </c>
      <c r="I7" s="450" t="s">
        <v>605</v>
      </c>
    </row>
    <row r="8" spans="1:10" s="245" customFormat="1" ht="17.25" customHeight="1" x14ac:dyDescent="0.2">
      <c r="B8" s="331" t="s">
        <v>393</v>
      </c>
      <c r="C8" s="332" t="str">
        <f>'GETTING STARTED'!G9</f>
        <v>LU</v>
      </c>
      <c r="D8" s="249"/>
      <c r="E8" s="275" t="s">
        <v>433</v>
      </c>
      <c r="F8" s="256" t="s">
        <v>303</v>
      </c>
      <c r="G8" s="357">
        <v>9024488</v>
      </c>
      <c r="H8" s="322"/>
      <c r="I8" s="322"/>
    </row>
    <row r="9" spans="1:10" s="245" customFormat="1" ht="19.5" customHeight="1" x14ac:dyDescent="0.2">
      <c r="B9" s="277" t="s">
        <v>394</v>
      </c>
      <c r="C9" s="280">
        <f>'GETTING STARTED'!E10</f>
        <v>2022</v>
      </c>
      <c r="D9" s="249"/>
      <c r="E9" s="276" t="s">
        <v>434</v>
      </c>
      <c r="F9" s="256" t="s">
        <v>304</v>
      </c>
      <c r="G9" s="353">
        <v>10212438</v>
      </c>
      <c r="H9" s="320"/>
      <c r="I9" s="320"/>
    </row>
    <row r="10" spans="1:10" s="245" customFormat="1" ht="20.100000000000001" customHeight="1" thickBot="1" x14ac:dyDescent="0.25">
      <c r="B10" s="333" t="s">
        <v>395</v>
      </c>
      <c r="C10" s="279" t="s">
        <v>237</v>
      </c>
      <c r="D10" s="249"/>
      <c r="E10" s="244" t="s">
        <v>435</v>
      </c>
      <c r="F10" s="282" t="s">
        <v>305</v>
      </c>
      <c r="G10" s="353">
        <v>4177442</v>
      </c>
      <c r="H10" s="320"/>
      <c r="I10" s="320" t="s">
        <v>639</v>
      </c>
    </row>
    <row r="11" spans="1:10" s="245" customFormat="1" ht="39" customHeight="1" thickBot="1" x14ac:dyDescent="0.25">
      <c r="B11" s="278" t="s">
        <v>371</v>
      </c>
      <c r="C11" s="281" t="s">
        <v>326</v>
      </c>
      <c r="D11" s="249"/>
      <c r="E11" s="286" t="s">
        <v>415</v>
      </c>
      <c r="F11" s="287"/>
      <c r="G11" s="287"/>
      <c r="H11" s="288"/>
      <c r="I11" s="288"/>
    </row>
    <row r="12" spans="1:10" s="245" customFormat="1" ht="21" customHeight="1" x14ac:dyDescent="0.2">
      <c r="D12" s="249"/>
      <c r="E12" s="290"/>
      <c r="F12" s="296" t="s">
        <v>246</v>
      </c>
      <c r="G12" s="285" t="s">
        <v>419</v>
      </c>
      <c r="H12" s="283" t="s">
        <v>236</v>
      </c>
      <c r="I12" s="284" t="s">
        <v>605</v>
      </c>
    </row>
    <row r="13" spans="1:10" s="245" customFormat="1" ht="24" customHeight="1" x14ac:dyDescent="0.2">
      <c r="C13" s="249"/>
      <c r="D13" s="249"/>
      <c r="E13" s="265" t="s">
        <v>306</v>
      </c>
      <c r="F13" s="399"/>
      <c r="G13" s="353"/>
      <c r="H13" s="320"/>
      <c r="I13" s="320"/>
      <c r="J13" s="406">
        <v>0</v>
      </c>
    </row>
    <row r="14" spans="1:10" s="245" customFormat="1" ht="24" customHeight="1" x14ac:dyDescent="0.2">
      <c r="C14" s="249"/>
      <c r="D14" s="249"/>
      <c r="E14" s="248" t="s">
        <v>307</v>
      </c>
      <c r="F14" s="400"/>
      <c r="G14" s="353"/>
      <c r="H14" s="320"/>
      <c r="I14" s="320"/>
      <c r="J14" s="406">
        <v>0</v>
      </c>
    </row>
    <row r="15" spans="1:10" s="245" customFormat="1" ht="24" customHeight="1" x14ac:dyDescent="0.2">
      <c r="C15" s="249"/>
      <c r="D15" s="249"/>
      <c r="E15" s="248" t="s">
        <v>308</v>
      </c>
      <c r="F15" s="400"/>
      <c r="G15" s="353"/>
      <c r="H15" s="320"/>
      <c r="I15" s="320"/>
      <c r="J15" s="406">
        <v>0</v>
      </c>
    </row>
    <row r="16" spans="1:10" s="245" customFormat="1" ht="24" customHeight="1" x14ac:dyDescent="0.2">
      <c r="C16" s="249"/>
      <c r="D16" s="249"/>
      <c r="E16" s="248" t="s">
        <v>309</v>
      </c>
      <c r="F16" s="400"/>
      <c r="G16" s="353"/>
      <c r="H16" s="320"/>
      <c r="I16" s="320"/>
      <c r="J16" s="406">
        <v>0</v>
      </c>
    </row>
    <row r="17" spans="3:10" s="245" customFormat="1" ht="24" customHeight="1" x14ac:dyDescent="0.2">
      <c r="C17" s="249"/>
      <c r="D17" s="249"/>
      <c r="E17" s="248" t="s">
        <v>310</v>
      </c>
      <c r="F17" s="400"/>
      <c r="G17" s="353"/>
      <c r="H17" s="320"/>
      <c r="I17" s="320"/>
      <c r="J17" s="406">
        <v>0</v>
      </c>
    </row>
    <row r="18" spans="3:10" s="245" customFormat="1" ht="24" customHeight="1" x14ac:dyDescent="0.2">
      <c r="C18" s="249"/>
      <c r="D18" s="249"/>
      <c r="E18" s="248" t="s">
        <v>311</v>
      </c>
      <c r="F18" s="400"/>
      <c r="G18" s="353"/>
      <c r="H18" s="320"/>
      <c r="I18" s="320"/>
      <c r="J18" s="406">
        <v>0</v>
      </c>
    </row>
    <row r="19" spans="3:10" s="245" customFormat="1" ht="24" customHeight="1" x14ac:dyDescent="0.2">
      <c r="C19" s="249"/>
      <c r="D19" s="249"/>
      <c r="E19" s="248" t="s">
        <v>312</v>
      </c>
      <c r="F19" s="400"/>
      <c r="G19" s="353"/>
      <c r="H19" s="320"/>
      <c r="I19" s="320"/>
      <c r="J19" s="406">
        <v>0</v>
      </c>
    </row>
    <row r="20" spans="3:10" s="245" customFormat="1" ht="24" customHeight="1" x14ac:dyDescent="0.2">
      <c r="C20" s="249"/>
      <c r="D20" s="249"/>
      <c r="E20" s="248" t="s">
        <v>313</v>
      </c>
      <c r="F20" s="400"/>
      <c r="G20" s="353"/>
      <c r="H20" s="320"/>
      <c r="I20" s="320"/>
      <c r="J20" s="406">
        <v>0</v>
      </c>
    </row>
    <row r="21" spans="3:10" s="245" customFormat="1" ht="24" customHeight="1" x14ac:dyDescent="0.2">
      <c r="C21" s="249"/>
      <c r="D21" s="289"/>
      <c r="E21" s="248" t="s">
        <v>314</v>
      </c>
      <c r="F21" s="400"/>
      <c r="G21" s="353"/>
      <c r="H21" s="320"/>
      <c r="I21" s="320"/>
      <c r="J21" s="406">
        <v>0</v>
      </c>
    </row>
    <row r="22" spans="3:10" s="245" customFormat="1" ht="24" customHeight="1" x14ac:dyDescent="0.2">
      <c r="C22" s="249"/>
      <c r="D22" s="249"/>
      <c r="E22" s="248" t="s">
        <v>315</v>
      </c>
      <c r="F22" s="400"/>
      <c r="G22" s="353"/>
      <c r="H22" s="320"/>
      <c r="I22" s="320"/>
      <c r="J22" s="406">
        <v>0</v>
      </c>
    </row>
    <row r="23" spans="3:10" s="245" customFormat="1" ht="24" customHeight="1" x14ac:dyDescent="0.2">
      <c r="C23" s="249"/>
      <c r="D23" s="249"/>
      <c r="E23" s="248" t="s">
        <v>316</v>
      </c>
      <c r="F23" s="400"/>
      <c r="G23" s="353"/>
      <c r="H23" s="320"/>
      <c r="I23" s="320"/>
      <c r="J23" s="406">
        <v>0</v>
      </c>
    </row>
    <row r="24" spans="3:10" s="245" customFormat="1" ht="24" customHeight="1" x14ac:dyDescent="0.2">
      <c r="C24" s="249"/>
      <c r="D24" s="249"/>
      <c r="E24" s="248" t="s">
        <v>317</v>
      </c>
      <c r="F24" s="400"/>
      <c r="G24" s="353"/>
      <c r="H24" s="320"/>
      <c r="I24" s="320"/>
      <c r="J24" s="406">
        <v>0</v>
      </c>
    </row>
    <row r="25" spans="3:10" s="245" customFormat="1" ht="24" customHeight="1" x14ac:dyDescent="0.2">
      <c r="C25" s="249"/>
      <c r="D25" s="249"/>
      <c r="E25" s="248" t="s">
        <v>318</v>
      </c>
      <c r="F25" s="400"/>
      <c r="G25" s="353"/>
      <c r="H25" s="320"/>
      <c r="I25" s="320"/>
      <c r="J25" s="406">
        <v>0</v>
      </c>
    </row>
    <row r="26" spans="3:10" s="245" customFormat="1" ht="24" customHeight="1" x14ac:dyDescent="0.2">
      <c r="C26" s="249"/>
      <c r="D26" s="249"/>
      <c r="E26" s="248" t="s">
        <v>319</v>
      </c>
      <c r="F26" s="400"/>
      <c r="G26" s="353"/>
      <c r="H26" s="320"/>
      <c r="I26" s="320"/>
      <c r="J26" s="406">
        <v>0</v>
      </c>
    </row>
    <row r="27" spans="3:10" s="245" customFormat="1" ht="24" customHeight="1" x14ac:dyDescent="0.2">
      <c r="C27" s="249"/>
      <c r="D27" s="249"/>
      <c r="E27" s="248" t="s">
        <v>320</v>
      </c>
      <c r="F27" s="400"/>
      <c r="G27" s="353"/>
      <c r="H27" s="320"/>
      <c r="I27" s="320"/>
      <c r="J27" s="406">
        <v>0</v>
      </c>
    </row>
    <row r="28" spans="3:10" s="245" customFormat="1" ht="24" customHeight="1" x14ac:dyDescent="0.2">
      <c r="C28" s="249"/>
      <c r="D28" s="249"/>
      <c r="E28" s="248" t="s">
        <v>321</v>
      </c>
      <c r="F28" s="400"/>
      <c r="G28" s="353"/>
      <c r="H28" s="320"/>
      <c r="I28" s="320"/>
      <c r="J28" s="406">
        <v>0</v>
      </c>
    </row>
    <row r="29" spans="3:10" s="245" customFormat="1" ht="24" customHeight="1" x14ac:dyDescent="0.2">
      <c r="C29" s="249"/>
      <c r="D29" s="249"/>
      <c r="E29" s="248" t="s">
        <v>322</v>
      </c>
      <c r="F29" s="400"/>
      <c r="G29" s="353"/>
      <c r="H29" s="320"/>
      <c r="I29" s="320"/>
      <c r="J29" s="406">
        <v>0</v>
      </c>
    </row>
    <row r="30" spans="3:10" s="245" customFormat="1" ht="24" customHeight="1" x14ac:dyDescent="0.2">
      <c r="C30" s="249"/>
      <c r="D30" s="249"/>
      <c r="E30" s="248" t="s">
        <v>323</v>
      </c>
      <c r="F30" s="400"/>
      <c r="G30" s="353"/>
      <c r="H30" s="320"/>
      <c r="I30" s="320"/>
      <c r="J30" s="406">
        <v>0</v>
      </c>
    </row>
    <row r="31" spans="3:10" s="245" customFormat="1" ht="24" customHeight="1" x14ac:dyDescent="0.2">
      <c r="C31" s="249"/>
      <c r="D31" s="249"/>
      <c r="E31" s="248" t="s">
        <v>324</v>
      </c>
      <c r="F31" s="400"/>
      <c r="G31" s="353"/>
      <c r="H31" s="320"/>
      <c r="I31" s="320"/>
      <c r="J31" s="406">
        <v>0</v>
      </c>
    </row>
    <row r="32" spans="3:10" s="245" customFormat="1" ht="24" customHeight="1" x14ac:dyDescent="0.2">
      <c r="C32" s="249"/>
      <c r="D32" s="249"/>
      <c r="E32" s="248" t="s">
        <v>325</v>
      </c>
      <c r="F32" s="400"/>
      <c r="G32" s="353"/>
      <c r="H32" s="320"/>
      <c r="I32" s="320"/>
      <c r="J32" s="406">
        <v>0</v>
      </c>
    </row>
    <row r="33" spans="1:11" s="245" customFormat="1" ht="24" customHeight="1" thickBot="1" x14ac:dyDescent="0.25">
      <c r="C33" s="249"/>
      <c r="D33" s="249"/>
      <c r="E33" s="348" t="s">
        <v>326</v>
      </c>
      <c r="F33" s="259" t="s">
        <v>516</v>
      </c>
      <c r="G33" s="354">
        <f>IF(TRIM(CONCATENATE(G8,G9,G10,G13,G14,G15,G16,G17,G18,G19,G20,G21,G22,G23,G24,G25,G26,G27,G28,G29,G30,G31,G32))="","",SUM(SUM(G8:G10),SUM(G13:G32)))</f>
        <v>23414368</v>
      </c>
      <c r="H33" s="321"/>
      <c r="I33" s="321"/>
    </row>
    <row r="34" spans="1:11" s="245" customFormat="1" ht="18.75" hidden="1" customHeight="1" x14ac:dyDescent="0.2">
      <c r="A34" s="41"/>
      <c r="B34" s="41"/>
      <c r="C34" s="45"/>
      <c r="D34" s="249"/>
      <c r="E34" s="41"/>
      <c r="F34" s="41"/>
      <c r="G34" s="439" t="s">
        <v>544</v>
      </c>
      <c r="H34" s="41"/>
      <c r="I34" s="41"/>
    </row>
    <row r="35" spans="1:11" s="245" customFormat="1" ht="21" customHeight="1" x14ac:dyDescent="0.2">
      <c r="A35" s="41"/>
      <c r="B35" s="41"/>
      <c r="C35" s="45"/>
      <c r="D35" s="249"/>
      <c r="E35" s="41"/>
      <c r="F35" s="41"/>
      <c r="G35" s="41"/>
      <c r="H35" s="41"/>
      <c r="I35" s="41"/>
    </row>
    <row r="36" spans="1:11" s="41" customFormat="1" ht="13.5" x14ac:dyDescent="0.25">
      <c r="A36" s="245"/>
      <c r="B36" s="245"/>
      <c r="C36" s="245"/>
      <c r="D36" s="45"/>
      <c r="E36" s="54" t="s">
        <v>93</v>
      </c>
      <c r="G36" s="47"/>
      <c r="H36" s="245"/>
      <c r="I36" s="245"/>
    </row>
    <row r="37" spans="1:11" s="41" customFormat="1" x14ac:dyDescent="0.2">
      <c r="A37" s="245"/>
      <c r="B37" s="245"/>
      <c r="C37" s="249"/>
      <c r="D37" s="45"/>
      <c r="E37" s="316" t="s">
        <v>64</v>
      </c>
      <c r="F37" s="316"/>
      <c r="G37" s="245"/>
      <c r="H37" s="245"/>
      <c r="I37" s="245"/>
      <c r="J37" s="245"/>
      <c r="K37" s="245"/>
    </row>
    <row r="38" spans="1:11" s="41" customFormat="1" ht="23.25" customHeight="1" x14ac:dyDescent="0.2">
      <c r="A38" s="245"/>
      <c r="B38" s="245"/>
      <c r="C38" s="249"/>
      <c r="D38" s="45"/>
      <c r="E38" s="504" t="s">
        <v>272</v>
      </c>
      <c r="F38" s="504"/>
      <c r="G38" s="245"/>
      <c r="H38" s="245"/>
      <c r="I38" s="245"/>
      <c r="J38" s="245"/>
      <c r="K38" s="245"/>
    </row>
    <row r="39" spans="1:11" s="41" customFormat="1" ht="32.25" customHeight="1" x14ac:dyDescent="0.2">
      <c r="A39" s="245"/>
      <c r="B39" s="245"/>
      <c r="C39" s="249"/>
      <c r="D39" s="45"/>
      <c r="E39" s="505" t="s">
        <v>65</v>
      </c>
      <c r="F39" s="505"/>
      <c r="G39" s="245"/>
      <c r="H39" s="245"/>
      <c r="J39" s="245"/>
      <c r="K39" s="245"/>
    </row>
    <row r="40" spans="1:11" s="41" customFormat="1" ht="24" customHeight="1" x14ac:dyDescent="0.2">
      <c r="A40" s="245"/>
      <c r="B40" s="245"/>
      <c r="C40" s="249"/>
      <c r="D40" s="45"/>
      <c r="E40" s="506" t="s">
        <v>247</v>
      </c>
      <c r="F40" s="506"/>
      <c r="G40" s="245"/>
      <c r="H40" s="245"/>
    </row>
    <row r="41" spans="1:11" s="41" customFormat="1" ht="13.15" customHeight="1" x14ac:dyDescent="0.2">
      <c r="C41" s="45"/>
      <c r="D41" s="249"/>
      <c r="E41" s="250"/>
      <c r="F41" s="245"/>
      <c r="G41" s="245"/>
      <c r="H41" s="245"/>
    </row>
    <row r="42" spans="1:11" s="41" customFormat="1" ht="75.75" customHeight="1" x14ac:dyDescent="0.2">
      <c r="C42" s="45"/>
      <c r="D42" s="249"/>
      <c r="E42" s="503" t="s">
        <v>327</v>
      </c>
      <c r="F42" s="503"/>
      <c r="G42" s="245"/>
      <c r="H42" s="245"/>
    </row>
    <row r="43" spans="1:11" s="41" customFormat="1" x14ac:dyDescent="0.2">
      <c r="C43" s="45"/>
      <c r="D43" s="249"/>
      <c r="E43" s="245"/>
      <c r="F43" s="245"/>
      <c r="G43" s="245"/>
    </row>
    <row r="44" spans="1:11" s="41" customFormat="1" x14ac:dyDescent="0.2">
      <c r="C44" s="45"/>
      <c r="D44" s="45"/>
      <c r="E44" s="42"/>
      <c r="F44" s="48"/>
      <c r="G44" s="245"/>
      <c r="H44" s="245"/>
    </row>
    <row r="45" spans="1:11" s="41" customFormat="1" ht="13.15" customHeight="1" x14ac:dyDescent="0.2">
      <c r="A45" s="42"/>
      <c r="B45" s="42"/>
      <c r="C45" s="46"/>
      <c r="D45" s="45"/>
      <c r="E45" s="42"/>
      <c r="F45" s="49"/>
      <c r="G45" s="246"/>
      <c r="H45" s="246"/>
      <c r="I45" s="42"/>
    </row>
    <row r="46" spans="1:11" x14ac:dyDescent="0.2">
      <c r="D46" s="45"/>
      <c r="F46" s="246"/>
      <c r="G46" s="246"/>
      <c r="H46" s="246"/>
    </row>
    <row r="47" spans="1:11" x14ac:dyDescent="0.2">
      <c r="D47" s="45"/>
      <c r="F47" s="246"/>
      <c r="G47" s="246"/>
      <c r="H47" s="246"/>
    </row>
    <row r="48" spans="1:11" x14ac:dyDescent="0.2">
      <c r="D48" s="45"/>
      <c r="F48" s="246"/>
      <c r="G48" s="246"/>
      <c r="H48" s="246"/>
    </row>
    <row r="49" spans="4:9" x14ac:dyDescent="0.2">
      <c r="D49" s="45"/>
      <c r="G49" s="246"/>
      <c r="H49" s="246"/>
      <c r="I49" s="43"/>
    </row>
    <row r="50" spans="4:9" x14ac:dyDescent="0.2">
      <c r="D50" s="45"/>
    </row>
    <row r="51" spans="4:9" x14ac:dyDescent="0.2">
      <c r="D51" s="261"/>
    </row>
    <row r="52" spans="4:9" x14ac:dyDescent="0.2">
      <c r="D52" s="261"/>
    </row>
    <row r="53" spans="4:9" x14ac:dyDescent="0.2">
      <c r="D53" s="261"/>
    </row>
  </sheetData>
  <sheetProtection algorithmName="SHA-512" hashValue="FjAh/G7i5ln+TzGakxjQipTeMLTqXvz1iyJBYk/9c5b5cKtORN4HzSOl4oBWs3WWtq2895b+WmYwEwJAH3w1FQ==" saltValue="HkquRyJyCJLS/tt/mB2jxA==" spinCount="100000" sheet="1" objects="1" scenarios="1"/>
  <mergeCells count="7">
    <mergeCell ref="E4:H4"/>
    <mergeCell ref="G5:H6"/>
    <mergeCell ref="I5:I6"/>
    <mergeCell ref="E42:F42"/>
    <mergeCell ref="E38:F38"/>
    <mergeCell ref="E39:F39"/>
    <mergeCell ref="E40:F40"/>
  </mergeCells>
  <conditionalFormatting sqref="F13:F32">
    <cfRule type="expression" dxfId="2" priority="6">
      <formula>AND(LEN(H13)&gt;0,OR(LEN(F13)=0,FIND("Name of adjustment and description", F13)))</formula>
    </cfRule>
  </conditionalFormatting>
  <dataValidations count="2">
    <dataValidation type="decimal" allowBlank="1" showInputMessage="1" showErrorMessage="1" sqref="G8:G10 G33" xr:uid="{00000000-0002-0000-0900-000000000000}">
      <formula1>0</formula1>
      <formula2>1000000000000000</formula2>
    </dataValidation>
    <dataValidation type="decimal" allowBlank="1" showInputMessage="1" showErrorMessage="1" sqref="G13:G32" xr:uid="{00000000-0002-0000-09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3732" r:id="rId4" name="formulas">
              <controlPr defaultSize="0" print="0" autoFill="0" autoPict="0" macro="[0]!'SwitchLocksInCells &quot;formulas&quot;'" altText="Lock formulas">
                <anchor moveWithCells="1" sizeWithCells="1">
                  <from>
                    <xdr:col>5</xdr:col>
                    <xdr:colOff>1733550</xdr:colOff>
                    <xdr:row>5</xdr:row>
                    <xdr:rowOff>38100</xdr:rowOff>
                  </from>
                  <to>
                    <xdr:col>5</xdr:col>
                    <xdr:colOff>2457450</xdr:colOff>
                    <xdr:row>5</xdr:row>
                    <xdr:rowOff>485775</xdr:rowOff>
                  </to>
                </anchor>
              </controlPr>
            </control>
          </mc:Choice>
        </mc:AlternateContent>
        <mc:AlternateContent xmlns:mc="http://schemas.openxmlformats.org/markup-compatibility/2006">
          <mc:Choice Requires="x14">
            <control shapeId="73733" r:id="rId5" name="Button 5">
              <controlPr defaultSize="0" print="0" autoFill="0" autoPict="0" macro="[0]!MainBody">
                <anchor moveWithCells="1" sizeWithCells="1">
                  <from>
                    <xdr:col>5</xdr:col>
                    <xdr:colOff>981075</xdr:colOff>
                    <xdr:row>4</xdr:row>
                    <xdr:rowOff>19050</xdr:rowOff>
                  </from>
                  <to>
                    <xdr:col>5</xdr:col>
                    <xdr:colOff>2076450</xdr:colOff>
                    <xdr:row>4</xdr:row>
                    <xdr:rowOff>476250</xdr:rowOff>
                  </to>
                </anchor>
              </controlPr>
            </control>
          </mc:Choice>
        </mc:AlternateContent>
        <mc:AlternateContent xmlns:mc="http://schemas.openxmlformats.org/markup-compatibility/2006">
          <mc:Choice Requires="x14">
            <control shapeId="73734" r:id="rId6" name="Button 6">
              <controlPr defaultSize="0" print="0" autoFill="0" autoPict="0" macro="[0]!RestoreColours">
                <anchor moveWithCells="1" sizeWithCells="1">
                  <from>
                    <xdr:col>5</xdr:col>
                    <xdr:colOff>2114550</xdr:colOff>
                    <xdr:row>4</xdr:row>
                    <xdr:rowOff>19050</xdr:rowOff>
                  </from>
                  <to>
                    <xdr:col>5</xdr:col>
                    <xdr:colOff>2838450</xdr:colOff>
                    <xdr:row>4</xdr:row>
                    <xdr:rowOff>476250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0">
    <tabColor rgb="FF41AFAA"/>
    <pageSetUpPr fitToPage="1"/>
  </sheetPr>
  <dimension ref="A1:K49"/>
  <sheetViews>
    <sheetView showGridLines="0" zoomScale="85" zoomScaleNormal="85" workbookViewId="0">
      <selection activeCell="H11" sqref="H11"/>
    </sheetView>
  </sheetViews>
  <sheetFormatPr defaultColWidth="10.7109375" defaultRowHeight="12.75" x14ac:dyDescent="0.2"/>
  <cols>
    <col min="1" max="1" width="1.42578125" style="42" customWidth="1"/>
    <col min="2" max="2" width="10.7109375" style="42" hidden="1" customWidth="1"/>
    <col min="3" max="3" width="14.5703125" style="46" hidden="1" customWidth="1"/>
    <col min="4" max="4" width="1" style="46" hidden="1" customWidth="1"/>
    <col min="5" max="5" width="18.5703125" style="42" customWidth="1"/>
    <col min="6" max="6" width="45.7109375" style="42" customWidth="1"/>
    <col min="7" max="7" width="20.7109375" style="42" customWidth="1"/>
    <col min="8" max="8" width="90.7109375" style="42" customWidth="1"/>
    <col min="9" max="9" width="15.7109375" style="42" customWidth="1"/>
    <col min="10" max="12" width="10.7109375" style="42"/>
    <col min="13" max="13" width="15.7109375" style="42" customWidth="1"/>
    <col min="14" max="16384" width="10.7109375" style="42"/>
  </cols>
  <sheetData>
    <row r="1" spans="1:11" s="41" customFormat="1" ht="8.1" customHeight="1" thickBot="1" x14ac:dyDescent="0.25">
      <c r="A1" s="42"/>
      <c r="B1" s="42"/>
      <c r="C1" s="46"/>
      <c r="D1" s="45"/>
      <c r="H1" s="254"/>
      <c r="I1" s="293"/>
    </row>
    <row r="2" spans="1:11" s="41" customFormat="1" hidden="1" x14ac:dyDescent="0.2">
      <c r="A2" s="42"/>
      <c r="B2" s="42"/>
      <c r="C2" s="46"/>
      <c r="D2" s="46"/>
      <c r="F2" s="252"/>
      <c r="H2" s="252"/>
    </row>
    <row r="3" spans="1:11" s="41" customFormat="1" ht="13.5" hidden="1" thickBot="1" x14ac:dyDescent="0.25">
      <c r="B3" s="42"/>
      <c r="C3" s="46"/>
      <c r="D3" s="46"/>
      <c r="F3" s="252" t="s">
        <v>384</v>
      </c>
      <c r="H3" s="252" t="s">
        <v>382</v>
      </c>
    </row>
    <row r="4" spans="1:11" s="41" customFormat="1" ht="92.65" customHeight="1" thickBot="1" x14ac:dyDescent="0.25">
      <c r="D4" s="245"/>
      <c r="E4" s="494" t="s">
        <v>421</v>
      </c>
      <c r="F4" s="495"/>
      <c r="G4" s="495"/>
      <c r="H4" s="496"/>
    </row>
    <row r="5" spans="1:11" s="41" customFormat="1" ht="39" customHeight="1" x14ac:dyDescent="0.2">
      <c r="D5" s="245"/>
      <c r="E5" s="292" t="str">
        <f xml:space="preserve">  "Country: " &amp; 'GETTING STARTED'!$G$9&amp;" - "&amp;'GETTING STARTED'!$E$9</f>
        <v>Country: LU - Luxembourg</v>
      </c>
      <c r="F5" s="317"/>
      <c r="G5" s="508" t="s">
        <v>420</v>
      </c>
      <c r="H5" s="509"/>
    </row>
    <row r="6" spans="1:11" s="41" customFormat="1" ht="42" customHeight="1" thickBot="1" x14ac:dyDescent="0.25">
      <c r="D6" s="245"/>
      <c r="E6" s="6" t="str">
        <f xml:space="preserve"> "Reference year: " &amp; 'GETTING STARTED'!$E$10</f>
        <v>Reference year: 2022</v>
      </c>
      <c r="F6" s="319"/>
      <c r="G6" s="510"/>
      <c r="H6" s="511"/>
    </row>
    <row r="7" spans="1:11" s="245" customFormat="1" ht="27.75" customHeight="1" thickBot="1" x14ac:dyDescent="0.25">
      <c r="E7" s="334" t="s">
        <v>238</v>
      </c>
      <c r="F7" s="335"/>
      <c r="G7" s="341" t="s">
        <v>419</v>
      </c>
      <c r="H7" s="449" t="s">
        <v>236</v>
      </c>
    </row>
    <row r="8" spans="1:11" s="245" customFormat="1" ht="40.15" customHeight="1" x14ac:dyDescent="0.2">
      <c r="B8" s="331" t="s">
        <v>393</v>
      </c>
      <c r="C8" s="332" t="str">
        <f>'GETTING STARTED'!G9</f>
        <v>LU</v>
      </c>
      <c r="D8" s="249"/>
      <c r="E8" s="275" t="s">
        <v>374</v>
      </c>
      <c r="F8" s="345" t="s">
        <v>514</v>
      </c>
      <c r="G8" s="422">
        <f>IF(SUM(POM_PRO!G40,POM_OTH!G37)=0,0,IF(AND(LEN(POM_PRO!G40)&gt;0,LEN(POM_OTH!G37)&gt;0),"Error",IF(LEN(POM_PRO!G40)&gt;0,POM_PRO!G40,POM_OTH!G37)))</f>
        <v>20931000</v>
      </c>
      <c r="H8" s="346"/>
    </row>
    <row r="9" spans="1:11" s="245" customFormat="1" ht="40.15" customHeight="1" x14ac:dyDescent="0.2">
      <c r="B9" s="277" t="s">
        <v>394</v>
      </c>
      <c r="C9" s="280">
        <f>'GETTING STARTED'!E10</f>
        <v>2022</v>
      </c>
      <c r="D9" s="249"/>
      <c r="E9" s="276" t="s">
        <v>326</v>
      </c>
      <c r="F9" s="247" t="s">
        <v>516</v>
      </c>
      <c r="G9" s="423">
        <f>IF(LEN(WCA!G33)&gt;0, WCA!G33,0)</f>
        <v>23414368</v>
      </c>
      <c r="H9" s="264"/>
    </row>
    <row r="10" spans="1:11" s="245" customFormat="1" ht="40.15" customHeight="1" x14ac:dyDescent="0.2">
      <c r="B10" s="333" t="s">
        <v>395</v>
      </c>
      <c r="C10" s="279" t="s">
        <v>237</v>
      </c>
      <c r="D10" s="249"/>
      <c r="E10" s="276" t="s">
        <v>333</v>
      </c>
      <c r="F10" s="247" t="s">
        <v>378</v>
      </c>
      <c r="G10" s="423">
        <f>IF(TRIM(CONCATENATE(G8,G9))="","",G8-G9)</f>
        <v>-2483368</v>
      </c>
      <c r="H10" s="264"/>
    </row>
    <row r="11" spans="1:11" s="245" customFormat="1" ht="40.15" customHeight="1" thickBot="1" x14ac:dyDescent="0.25">
      <c r="B11" s="278" t="s">
        <v>371</v>
      </c>
      <c r="C11" s="281" t="s">
        <v>372</v>
      </c>
      <c r="D11" s="249"/>
      <c r="E11" s="339" t="s">
        <v>365</v>
      </c>
      <c r="F11" s="260" t="s">
        <v>362</v>
      </c>
      <c r="G11" s="356">
        <f>IF(TRIM(CONCATENATE(DECL_POR!G8,""))="","",DECL_POR!G8)</f>
        <v>23414368</v>
      </c>
      <c r="H11" s="398" t="s">
        <v>640</v>
      </c>
      <c r="J11" s="406">
        <v>0</v>
      </c>
    </row>
    <row r="12" spans="1:11" ht="19.5" customHeight="1" x14ac:dyDescent="0.2">
      <c r="A12" s="245"/>
      <c r="B12" s="245"/>
      <c r="C12" s="245"/>
    </row>
    <row r="13" spans="1:11" s="41" customFormat="1" ht="13.5" x14ac:dyDescent="0.25">
      <c r="A13" s="245"/>
      <c r="B13" s="245"/>
      <c r="C13" s="245"/>
      <c r="D13" s="45"/>
      <c r="E13" s="54" t="s">
        <v>93</v>
      </c>
      <c r="G13" s="47"/>
      <c r="H13" s="245"/>
      <c r="I13" s="245"/>
    </row>
    <row r="14" spans="1:11" s="41" customFormat="1" x14ac:dyDescent="0.2">
      <c r="A14" s="245"/>
      <c r="B14" s="245"/>
      <c r="C14" s="249"/>
      <c r="D14" s="45"/>
      <c r="E14" s="316" t="s">
        <v>64</v>
      </c>
      <c r="F14" s="316"/>
      <c r="G14" s="245"/>
      <c r="H14" s="245"/>
      <c r="I14" s="245"/>
      <c r="J14" s="245"/>
      <c r="K14" s="245"/>
    </row>
    <row r="15" spans="1:11" s="41" customFormat="1" ht="23.25" customHeight="1" x14ac:dyDescent="0.2">
      <c r="A15" s="245"/>
      <c r="B15" s="245"/>
      <c r="C15" s="249"/>
      <c r="D15" s="45"/>
      <c r="E15" s="504" t="s">
        <v>272</v>
      </c>
      <c r="F15" s="504"/>
      <c r="G15" s="245"/>
      <c r="H15" s="245"/>
      <c r="I15" s="245"/>
      <c r="J15" s="245"/>
      <c r="K15" s="245"/>
    </row>
    <row r="16" spans="1:11" s="41" customFormat="1" ht="32.25" customHeight="1" x14ac:dyDescent="0.2">
      <c r="A16" s="245"/>
      <c r="B16" s="245"/>
      <c r="C16" s="249"/>
      <c r="D16" s="45"/>
      <c r="E16" s="514" t="s">
        <v>448</v>
      </c>
      <c r="F16" s="514"/>
      <c r="G16" s="245"/>
      <c r="H16" s="245"/>
      <c r="J16" s="245"/>
      <c r="K16" s="245"/>
    </row>
    <row r="17" spans="1:8" s="41" customFormat="1" ht="24" customHeight="1" x14ac:dyDescent="0.2">
      <c r="A17" s="245"/>
      <c r="B17" s="245"/>
      <c r="C17" s="249"/>
      <c r="D17" s="45"/>
      <c r="E17" s="506" t="s">
        <v>247</v>
      </c>
      <c r="F17" s="506"/>
      <c r="G17" s="245"/>
      <c r="H17" s="245"/>
    </row>
    <row r="18" spans="1:8" x14ac:dyDescent="0.2">
      <c r="A18" s="245"/>
      <c r="B18" s="245"/>
      <c r="C18" s="245"/>
    </row>
    <row r="19" spans="1:8" ht="64.5" customHeight="1" x14ac:dyDescent="0.2">
      <c r="A19" s="245"/>
      <c r="B19" s="245"/>
      <c r="C19" s="249"/>
      <c r="E19" s="503" t="s">
        <v>364</v>
      </c>
      <c r="F19" s="503"/>
    </row>
    <row r="20" spans="1:8" x14ac:dyDescent="0.2">
      <c r="A20" s="245"/>
      <c r="B20" s="245"/>
      <c r="C20" s="249"/>
    </row>
    <row r="21" spans="1:8" x14ac:dyDescent="0.2">
      <c r="A21" s="245"/>
      <c r="B21" s="245"/>
      <c r="C21" s="249"/>
    </row>
    <row r="22" spans="1:8" x14ac:dyDescent="0.2">
      <c r="A22" s="245"/>
      <c r="B22" s="245"/>
      <c r="C22" s="249"/>
    </row>
    <row r="23" spans="1:8" x14ac:dyDescent="0.2">
      <c r="A23" s="245"/>
      <c r="B23" s="245"/>
      <c r="C23" s="249"/>
    </row>
    <row r="24" spans="1:8" x14ac:dyDescent="0.2">
      <c r="A24" s="245"/>
      <c r="B24" s="245"/>
      <c r="C24" s="249"/>
    </row>
    <row r="25" spans="1:8" x14ac:dyDescent="0.2">
      <c r="A25" s="245"/>
      <c r="B25" s="245"/>
      <c r="C25" s="249"/>
    </row>
    <row r="26" spans="1:8" x14ac:dyDescent="0.2">
      <c r="A26" s="245"/>
      <c r="B26" s="245"/>
      <c r="C26" s="249"/>
    </row>
    <row r="27" spans="1:8" x14ac:dyDescent="0.2">
      <c r="A27" s="245"/>
      <c r="B27" s="245"/>
      <c r="C27" s="249"/>
    </row>
    <row r="28" spans="1:8" x14ac:dyDescent="0.2">
      <c r="A28" s="245"/>
      <c r="B28" s="245"/>
      <c r="C28" s="249"/>
    </row>
    <row r="29" spans="1:8" x14ac:dyDescent="0.2">
      <c r="A29" s="245"/>
      <c r="B29" s="245"/>
      <c r="C29" s="249"/>
    </row>
    <row r="30" spans="1:8" x14ac:dyDescent="0.2">
      <c r="A30" s="245"/>
      <c r="B30" s="245"/>
      <c r="C30" s="249"/>
    </row>
    <row r="31" spans="1:8" x14ac:dyDescent="0.2">
      <c r="A31" s="245"/>
      <c r="B31" s="245"/>
      <c r="C31" s="249"/>
    </row>
    <row r="32" spans="1:8" x14ac:dyDescent="0.2">
      <c r="A32" s="245"/>
      <c r="B32" s="245"/>
      <c r="C32" s="249"/>
    </row>
    <row r="33" spans="1:3" x14ac:dyDescent="0.2">
      <c r="A33" s="245"/>
      <c r="B33" s="245"/>
      <c r="C33" s="249"/>
    </row>
    <row r="34" spans="1:3" x14ac:dyDescent="0.2">
      <c r="A34" s="245"/>
      <c r="B34" s="245"/>
      <c r="C34" s="249"/>
    </row>
    <row r="35" spans="1:3" x14ac:dyDescent="0.2">
      <c r="A35" s="245"/>
      <c r="B35" s="245"/>
      <c r="C35" s="249"/>
    </row>
    <row r="36" spans="1:3" x14ac:dyDescent="0.2">
      <c r="A36" s="245"/>
      <c r="B36" s="245"/>
      <c r="C36" s="249"/>
    </row>
    <row r="37" spans="1:3" x14ac:dyDescent="0.2">
      <c r="A37" s="245"/>
      <c r="B37" s="245"/>
      <c r="C37" s="249"/>
    </row>
    <row r="38" spans="1:3" x14ac:dyDescent="0.2">
      <c r="A38" s="245"/>
      <c r="B38" s="245"/>
      <c r="C38" s="249"/>
    </row>
    <row r="39" spans="1:3" x14ac:dyDescent="0.2">
      <c r="A39" s="245"/>
      <c r="B39" s="245"/>
      <c r="C39" s="249"/>
    </row>
    <row r="40" spans="1:3" x14ac:dyDescent="0.2">
      <c r="A40" s="41"/>
      <c r="B40" s="41"/>
      <c r="C40" s="45"/>
    </row>
    <row r="41" spans="1:3" x14ac:dyDescent="0.2">
      <c r="A41" s="41"/>
      <c r="B41" s="41"/>
      <c r="C41" s="45"/>
    </row>
    <row r="42" spans="1:3" x14ac:dyDescent="0.2">
      <c r="A42" s="41"/>
      <c r="B42" s="41"/>
      <c r="C42" s="45"/>
    </row>
    <row r="43" spans="1:3" x14ac:dyDescent="0.2">
      <c r="A43" s="41"/>
      <c r="B43" s="41"/>
      <c r="C43" s="45"/>
    </row>
    <row r="44" spans="1:3" x14ac:dyDescent="0.2">
      <c r="A44" s="41"/>
      <c r="B44" s="41"/>
      <c r="C44" s="45"/>
    </row>
    <row r="45" spans="1:3" x14ac:dyDescent="0.2">
      <c r="A45" s="41"/>
      <c r="B45" s="41"/>
      <c r="C45" s="45"/>
    </row>
    <row r="46" spans="1:3" x14ac:dyDescent="0.2">
      <c r="A46" s="41"/>
      <c r="B46" s="41"/>
      <c r="C46" s="45"/>
    </row>
    <row r="47" spans="1:3" x14ac:dyDescent="0.2">
      <c r="A47" s="41"/>
      <c r="B47" s="41"/>
      <c r="C47" s="45"/>
    </row>
    <row r="48" spans="1:3" x14ac:dyDescent="0.2">
      <c r="A48" s="41"/>
      <c r="B48" s="41"/>
      <c r="C48" s="45"/>
    </row>
    <row r="49" spans="1:3" x14ac:dyDescent="0.2">
      <c r="A49" s="41"/>
      <c r="B49" s="41"/>
      <c r="C49" s="45"/>
    </row>
  </sheetData>
  <sheetProtection algorithmName="SHA-512" hashValue="mT+/6elA0us5x7g85f5kBXAYnEOHbprdIVr1zBQXSpDHZ0nFQ8d8FqhoAQqaw29OO2bIK32kO4TAk78tqqNJVA==" saltValue="s33yAtHY0fgtliMmHoSvAA==" spinCount="100000" sheet="1" objects="1" scenarios="1"/>
  <mergeCells count="6">
    <mergeCell ref="E15:F15"/>
    <mergeCell ref="E16:F16"/>
    <mergeCell ref="E17:F17"/>
    <mergeCell ref="E19:F19"/>
    <mergeCell ref="E4:H4"/>
    <mergeCell ref="G5:H6"/>
  </mergeCells>
  <dataValidations count="2">
    <dataValidation type="decimal" allowBlank="1" showInputMessage="1" showErrorMessage="1" sqref="G8:G9 G11" xr:uid="{00000000-0002-0000-0A00-000000000000}">
      <formula1>0</formula1>
      <formula2>1000000000000000</formula2>
    </dataValidation>
    <dataValidation type="decimal" allowBlank="1" showInputMessage="1" showErrorMessage="1" sqref="G10" xr:uid="{00000000-0002-0000-0A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2709" r:id="rId4" name="Button 5">
              <controlPr defaultSize="0" print="0" autoFill="0" autoPict="0" macro="[0]!MainBody">
                <anchor moveWithCells="1" sizeWithCells="1">
                  <from>
                    <xdr:col>5</xdr:col>
                    <xdr:colOff>933450</xdr:colOff>
                    <xdr:row>4</xdr:row>
                    <xdr:rowOff>19050</xdr:rowOff>
                  </from>
                  <to>
                    <xdr:col>5</xdr:col>
                    <xdr:colOff>2009775</xdr:colOff>
                    <xdr:row>4</xdr:row>
                    <xdr:rowOff>476250</xdr:rowOff>
                  </to>
                </anchor>
              </controlPr>
            </control>
          </mc:Choice>
        </mc:AlternateContent>
        <mc:AlternateContent xmlns:mc="http://schemas.openxmlformats.org/markup-compatibility/2006">
          <mc:Choice Requires="x14">
            <control shapeId="72710" r:id="rId5" name="Button 6">
              <controlPr defaultSize="0" print="0" autoFill="0" autoPict="0" macro="[0]!RestoreColours">
                <anchor moveWithCells="1" sizeWithCells="1">
                  <from>
                    <xdr:col>5</xdr:col>
                    <xdr:colOff>2095500</xdr:colOff>
                    <xdr:row>4</xdr:row>
                    <xdr:rowOff>19050</xdr:rowOff>
                  </from>
                  <to>
                    <xdr:col>5</xdr:col>
                    <xdr:colOff>2809875</xdr:colOff>
                    <xdr:row>4</xdr:row>
                    <xdr:rowOff>476250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7">
    <tabColor rgb="FF41AFAA"/>
    <pageSetUpPr fitToPage="1"/>
  </sheetPr>
  <dimension ref="A1:K48"/>
  <sheetViews>
    <sheetView showGridLines="0" zoomScale="85" zoomScaleNormal="85" workbookViewId="0">
      <selection activeCell="G9" sqref="G9"/>
    </sheetView>
  </sheetViews>
  <sheetFormatPr defaultColWidth="10.7109375" defaultRowHeight="12.75" x14ac:dyDescent="0.2"/>
  <cols>
    <col min="1" max="1" width="1.7109375" style="42" customWidth="1"/>
    <col min="2" max="2" width="10.7109375" style="42" hidden="1" customWidth="1"/>
    <col min="3" max="3" width="11.28515625" style="46" hidden="1" customWidth="1"/>
    <col min="4" max="4" width="8.7109375" style="46" hidden="1" customWidth="1"/>
    <col min="5" max="5" width="18.5703125" style="42" customWidth="1"/>
    <col min="6" max="6" width="47.42578125" style="42" customWidth="1"/>
    <col min="7" max="7" width="20.7109375" style="42" customWidth="1"/>
    <col min="8" max="9" width="90.7109375" style="42" customWidth="1"/>
    <col min="10" max="11" width="10.7109375" style="42"/>
    <col min="12" max="12" width="15.7109375" style="42" customWidth="1"/>
    <col min="13" max="15" width="10.7109375" style="42"/>
    <col min="16" max="16" width="15.7109375" style="42" customWidth="1"/>
    <col min="17" max="16384" width="10.7109375" style="42"/>
  </cols>
  <sheetData>
    <row r="1" spans="1:10" s="41" customFormat="1" ht="9" customHeight="1" thickBot="1" x14ac:dyDescent="0.25">
      <c r="A1" s="42"/>
      <c r="B1" s="42"/>
      <c r="C1" s="46"/>
      <c r="D1" s="45"/>
      <c r="H1" s="254"/>
      <c r="I1" s="293"/>
    </row>
    <row r="2" spans="1:10" s="41" customFormat="1" hidden="1" x14ac:dyDescent="0.2">
      <c r="A2" s="42"/>
      <c r="B2" s="42"/>
      <c r="C2" s="46"/>
      <c r="D2" s="46"/>
      <c r="F2" s="252"/>
      <c r="H2" s="252"/>
      <c r="I2" s="253"/>
    </row>
    <row r="3" spans="1:10" s="41" customFormat="1" ht="26.25" hidden="1" thickBot="1" x14ac:dyDescent="0.25">
      <c r="B3" s="42"/>
      <c r="C3" s="46"/>
      <c r="D3" s="46"/>
      <c r="F3" s="252" t="s">
        <v>384</v>
      </c>
      <c r="H3" s="252" t="s">
        <v>382</v>
      </c>
      <c r="I3" s="253" t="s">
        <v>383</v>
      </c>
    </row>
    <row r="4" spans="1:10" s="41" customFormat="1" ht="92.65" customHeight="1" thickBot="1" x14ac:dyDescent="0.25">
      <c r="D4" s="245"/>
      <c r="E4" s="494" t="s">
        <v>422</v>
      </c>
      <c r="F4" s="495"/>
      <c r="G4" s="495"/>
      <c r="H4" s="496"/>
      <c r="I4" s="440" t="s">
        <v>553</v>
      </c>
    </row>
    <row r="5" spans="1:10" s="41" customFormat="1" ht="39" customHeight="1" x14ac:dyDescent="0.2">
      <c r="D5" s="245"/>
      <c r="E5" s="292" t="str">
        <f xml:space="preserve">  "Country: " &amp; 'GETTING STARTED'!$G$9&amp;" - "&amp;'GETTING STARTED'!$E$9</f>
        <v>Country: LU - Luxembourg</v>
      </c>
      <c r="F5" s="317"/>
      <c r="G5" s="508" t="s">
        <v>420</v>
      </c>
      <c r="H5" s="509"/>
      <c r="I5" s="497" t="s">
        <v>551</v>
      </c>
    </row>
    <row r="6" spans="1:10" s="41" customFormat="1" ht="42" customHeight="1" thickBot="1" x14ac:dyDescent="0.25">
      <c r="D6" s="245"/>
      <c r="E6" s="6" t="str">
        <f xml:space="preserve"> "Reference year: " &amp; 'GETTING STARTED'!$E$10</f>
        <v>Reference year: 2022</v>
      </c>
      <c r="F6" s="319"/>
      <c r="G6" s="510"/>
      <c r="H6" s="511"/>
      <c r="I6" s="512"/>
    </row>
    <row r="7" spans="1:10" s="245" customFormat="1" ht="27.75" customHeight="1" thickBot="1" x14ac:dyDescent="0.25">
      <c r="E7" s="334" t="s">
        <v>238</v>
      </c>
      <c r="F7" s="347"/>
      <c r="G7" s="341" t="s">
        <v>419</v>
      </c>
      <c r="H7" s="449" t="s">
        <v>236</v>
      </c>
      <c r="I7" s="450" t="s">
        <v>605</v>
      </c>
    </row>
    <row r="8" spans="1:10" s="245" customFormat="1" ht="24.75" customHeight="1" x14ac:dyDescent="0.2">
      <c r="B8" s="331" t="s">
        <v>393</v>
      </c>
      <c r="C8" s="332" t="str">
        <f>'GETTING STARTED'!G9</f>
        <v>LU</v>
      </c>
      <c r="D8" s="249"/>
      <c r="E8" s="275" t="s">
        <v>375</v>
      </c>
      <c r="F8" s="255" t="s">
        <v>334</v>
      </c>
      <c r="G8" s="357">
        <v>0</v>
      </c>
      <c r="H8" s="322"/>
      <c r="I8" s="322"/>
    </row>
    <row r="9" spans="1:10" s="245" customFormat="1" ht="27" customHeight="1" x14ac:dyDescent="0.2">
      <c r="B9" s="277" t="s">
        <v>394</v>
      </c>
      <c r="C9" s="280">
        <f>'GETTING STARTED'!E10</f>
        <v>2022</v>
      </c>
      <c r="D9" s="249"/>
      <c r="E9" s="276" t="s">
        <v>376</v>
      </c>
      <c r="F9" s="247" t="s">
        <v>335</v>
      </c>
      <c r="G9" s="353">
        <v>9024488</v>
      </c>
      <c r="H9" s="320"/>
      <c r="I9" s="320"/>
    </row>
    <row r="10" spans="1:10" s="245" customFormat="1" ht="24.75" customHeight="1" thickBot="1" x14ac:dyDescent="0.25">
      <c r="B10" s="333" t="s">
        <v>395</v>
      </c>
      <c r="C10" s="279" t="s">
        <v>237</v>
      </c>
      <c r="D10" s="249"/>
      <c r="E10" s="276" t="s">
        <v>377</v>
      </c>
      <c r="F10" s="256" t="s">
        <v>336</v>
      </c>
      <c r="G10" s="353">
        <v>0</v>
      </c>
      <c r="H10" s="320"/>
      <c r="I10" s="320"/>
    </row>
    <row r="11" spans="1:10" s="245" customFormat="1" ht="39" customHeight="1" thickBot="1" x14ac:dyDescent="0.25">
      <c r="B11" s="278" t="s">
        <v>371</v>
      </c>
      <c r="C11" s="281" t="s">
        <v>147</v>
      </c>
      <c r="D11" s="249"/>
      <c r="E11" s="286" t="s">
        <v>415</v>
      </c>
      <c r="F11" s="287"/>
      <c r="G11" s="287"/>
      <c r="H11" s="288"/>
      <c r="I11" s="288"/>
    </row>
    <row r="12" spans="1:10" s="245" customFormat="1" ht="21" customHeight="1" x14ac:dyDescent="0.2">
      <c r="D12" s="249"/>
      <c r="E12" s="290"/>
      <c r="F12" s="296" t="s">
        <v>246</v>
      </c>
      <c r="G12" s="285" t="s">
        <v>419</v>
      </c>
      <c r="H12" s="283" t="s">
        <v>236</v>
      </c>
      <c r="I12" s="284" t="s">
        <v>605</v>
      </c>
    </row>
    <row r="13" spans="1:10" s="245" customFormat="1" ht="24" customHeight="1" x14ac:dyDescent="0.2">
      <c r="C13" s="249"/>
      <c r="D13" s="249"/>
      <c r="E13" s="248" t="s">
        <v>337</v>
      </c>
      <c r="F13" s="401"/>
      <c r="G13" s="353"/>
      <c r="H13" s="320"/>
      <c r="I13" s="320"/>
      <c r="J13" s="406">
        <v>0</v>
      </c>
    </row>
    <row r="14" spans="1:10" s="245" customFormat="1" ht="24" customHeight="1" x14ac:dyDescent="0.2">
      <c r="C14" s="249"/>
      <c r="D14" s="249"/>
      <c r="E14" s="248" t="s">
        <v>338</v>
      </c>
      <c r="F14" s="401"/>
      <c r="G14" s="353"/>
      <c r="H14" s="320"/>
      <c r="I14" s="320"/>
      <c r="J14" s="406">
        <v>0</v>
      </c>
    </row>
    <row r="15" spans="1:10" s="245" customFormat="1" ht="24" customHeight="1" x14ac:dyDescent="0.2">
      <c r="C15" s="249"/>
      <c r="D15" s="249"/>
      <c r="E15" s="248" t="s">
        <v>339</v>
      </c>
      <c r="F15" s="401"/>
      <c r="G15" s="353"/>
      <c r="H15" s="320"/>
      <c r="I15" s="320"/>
      <c r="J15" s="406">
        <v>0</v>
      </c>
    </row>
    <row r="16" spans="1:10" s="245" customFormat="1" ht="24" customHeight="1" x14ac:dyDescent="0.2">
      <c r="C16" s="249"/>
      <c r="D16" s="249"/>
      <c r="E16" s="248" t="s">
        <v>340</v>
      </c>
      <c r="F16" s="401"/>
      <c r="G16" s="353"/>
      <c r="H16" s="320"/>
      <c r="I16" s="320"/>
      <c r="J16" s="406">
        <v>0</v>
      </c>
    </row>
    <row r="17" spans="3:10" s="245" customFormat="1" ht="24" customHeight="1" x14ac:dyDescent="0.2">
      <c r="C17" s="249"/>
      <c r="D17" s="249"/>
      <c r="E17" s="248" t="s">
        <v>341</v>
      </c>
      <c r="F17" s="401"/>
      <c r="G17" s="353"/>
      <c r="H17" s="320"/>
      <c r="I17" s="320"/>
      <c r="J17" s="406">
        <v>0</v>
      </c>
    </row>
    <row r="18" spans="3:10" s="245" customFormat="1" ht="24" customHeight="1" x14ac:dyDescent="0.2">
      <c r="C18" s="249"/>
      <c r="D18" s="249"/>
      <c r="E18" s="248" t="s">
        <v>342</v>
      </c>
      <c r="F18" s="401"/>
      <c r="G18" s="353"/>
      <c r="H18" s="320"/>
      <c r="I18" s="320"/>
      <c r="J18" s="406">
        <v>0</v>
      </c>
    </row>
    <row r="19" spans="3:10" s="245" customFormat="1" ht="24" customHeight="1" x14ac:dyDescent="0.2">
      <c r="C19" s="249"/>
      <c r="D19" s="249"/>
      <c r="E19" s="248" t="s">
        <v>343</v>
      </c>
      <c r="F19" s="401"/>
      <c r="G19" s="353"/>
      <c r="H19" s="320"/>
      <c r="I19" s="320"/>
      <c r="J19" s="406">
        <v>0</v>
      </c>
    </row>
    <row r="20" spans="3:10" s="245" customFormat="1" ht="24" customHeight="1" x14ac:dyDescent="0.2">
      <c r="C20" s="249"/>
      <c r="D20" s="249"/>
      <c r="E20" s="248" t="s">
        <v>344</v>
      </c>
      <c r="F20" s="401"/>
      <c r="G20" s="353"/>
      <c r="H20" s="320"/>
      <c r="I20" s="320"/>
      <c r="J20" s="406">
        <v>0</v>
      </c>
    </row>
    <row r="21" spans="3:10" s="245" customFormat="1" ht="24" customHeight="1" x14ac:dyDescent="0.2">
      <c r="C21" s="249"/>
      <c r="D21" s="249"/>
      <c r="E21" s="248" t="s">
        <v>345</v>
      </c>
      <c r="F21" s="401"/>
      <c r="G21" s="353"/>
      <c r="H21" s="320"/>
      <c r="I21" s="320"/>
      <c r="J21" s="406">
        <v>0</v>
      </c>
    </row>
    <row r="22" spans="3:10" s="245" customFormat="1" ht="24" customHeight="1" x14ac:dyDescent="0.2">
      <c r="C22" s="249"/>
      <c r="D22" s="249"/>
      <c r="E22" s="248" t="s">
        <v>346</v>
      </c>
      <c r="F22" s="401"/>
      <c r="G22" s="353"/>
      <c r="H22" s="320"/>
      <c r="I22" s="320"/>
      <c r="J22" s="406">
        <v>0</v>
      </c>
    </row>
    <row r="23" spans="3:10" s="245" customFormat="1" ht="24" customHeight="1" x14ac:dyDescent="0.2">
      <c r="C23" s="249"/>
      <c r="D23" s="249"/>
      <c r="E23" s="248" t="s">
        <v>347</v>
      </c>
      <c r="F23" s="401"/>
      <c r="G23" s="353"/>
      <c r="H23" s="320"/>
      <c r="I23" s="320"/>
      <c r="J23" s="406">
        <v>0</v>
      </c>
    </row>
    <row r="24" spans="3:10" s="245" customFormat="1" ht="24" customHeight="1" x14ac:dyDescent="0.2">
      <c r="C24" s="249"/>
      <c r="D24" s="249"/>
      <c r="E24" s="248" t="s">
        <v>348</v>
      </c>
      <c r="F24" s="401"/>
      <c r="G24" s="353"/>
      <c r="H24" s="320"/>
      <c r="I24" s="320"/>
      <c r="J24" s="406">
        <v>0</v>
      </c>
    </row>
    <row r="25" spans="3:10" s="245" customFormat="1" ht="24" customHeight="1" x14ac:dyDescent="0.2">
      <c r="C25" s="249"/>
      <c r="D25" s="249"/>
      <c r="E25" s="248" t="s">
        <v>349</v>
      </c>
      <c r="F25" s="401"/>
      <c r="G25" s="353"/>
      <c r="H25" s="320"/>
      <c r="I25" s="320"/>
      <c r="J25" s="406">
        <v>0</v>
      </c>
    </row>
    <row r="26" spans="3:10" s="245" customFormat="1" ht="24" customHeight="1" x14ac:dyDescent="0.2">
      <c r="C26" s="249"/>
      <c r="D26" s="249"/>
      <c r="E26" s="248" t="s">
        <v>350</v>
      </c>
      <c r="F26" s="401"/>
      <c r="G26" s="353"/>
      <c r="H26" s="320"/>
      <c r="I26" s="320"/>
      <c r="J26" s="406">
        <v>0</v>
      </c>
    </row>
    <row r="27" spans="3:10" s="245" customFormat="1" ht="24" customHeight="1" x14ac:dyDescent="0.2">
      <c r="C27" s="249"/>
      <c r="D27" s="249"/>
      <c r="E27" s="248" t="s">
        <v>351</v>
      </c>
      <c r="F27" s="401"/>
      <c r="G27" s="353"/>
      <c r="H27" s="320"/>
      <c r="I27" s="320"/>
      <c r="J27" s="406">
        <v>0</v>
      </c>
    </row>
    <row r="28" spans="3:10" s="245" customFormat="1" ht="24" customHeight="1" x14ac:dyDescent="0.2">
      <c r="C28" s="249"/>
      <c r="D28" s="249"/>
      <c r="E28" s="248" t="s">
        <v>352</v>
      </c>
      <c r="F28" s="401"/>
      <c r="G28" s="353"/>
      <c r="H28" s="320"/>
      <c r="I28" s="320"/>
      <c r="J28" s="406">
        <v>0</v>
      </c>
    </row>
    <row r="29" spans="3:10" s="245" customFormat="1" ht="24" customHeight="1" x14ac:dyDescent="0.2">
      <c r="C29" s="249"/>
      <c r="D29" s="249"/>
      <c r="E29" s="248" t="s">
        <v>353</v>
      </c>
      <c r="F29" s="401"/>
      <c r="G29" s="353"/>
      <c r="H29" s="320"/>
      <c r="I29" s="320"/>
      <c r="J29" s="406">
        <v>0</v>
      </c>
    </row>
    <row r="30" spans="3:10" s="245" customFormat="1" ht="24" customHeight="1" x14ac:dyDescent="0.2">
      <c r="C30" s="249"/>
      <c r="D30" s="249"/>
      <c r="E30" s="248" t="s">
        <v>354</v>
      </c>
      <c r="F30" s="401"/>
      <c r="G30" s="353"/>
      <c r="H30" s="320"/>
      <c r="I30" s="320"/>
      <c r="J30" s="406">
        <v>0</v>
      </c>
    </row>
    <row r="31" spans="3:10" s="245" customFormat="1" ht="24" customHeight="1" x14ac:dyDescent="0.2">
      <c r="C31" s="249"/>
      <c r="D31" s="249"/>
      <c r="E31" s="248" t="s">
        <v>355</v>
      </c>
      <c r="F31" s="401"/>
      <c r="G31" s="353"/>
      <c r="H31" s="320"/>
      <c r="I31" s="320"/>
      <c r="J31" s="406">
        <v>0</v>
      </c>
    </row>
    <row r="32" spans="3:10" s="245" customFormat="1" ht="24" customHeight="1" x14ac:dyDescent="0.2">
      <c r="C32" s="249"/>
      <c r="D32" s="249"/>
      <c r="E32" s="248" t="s">
        <v>356</v>
      </c>
      <c r="F32" s="401"/>
      <c r="G32" s="353"/>
      <c r="H32" s="320"/>
      <c r="I32" s="320"/>
      <c r="J32" s="406">
        <v>0</v>
      </c>
    </row>
    <row r="33" spans="1:11" s="245" customFormat="1" ht="24" customHeight="1" thickBot="1" x14ac:dyDescent="0.25">
      <c r="C33" s="249"/>
      <c r="D33" s="249"/>
      <c r="E33" s="348" t="s">
        <v>366</v>
      </c>
      <c r="F33" s="259" t="s">
        <v>455</v>
      </c>
      <c r="G33" s="354">
        <f>IF(TRIM(CONCATENATE(G8,G9,G10,G13,G14,G15,G16,G17,G18,G19,G20,G21,G22,G23,G24,G25,G26,G27,G28,G29,G30,G31,G32))="","",SUM(SUM(G8:G10),SUM(G13:G32)))</f>
        <v>9024488</v>
      </c>
      <c r="H33" s="424"/>
      <c r="I33" s="321"/>
    </row>
    <row r="34" spans="1:11" s="41" customFormat="1" x14ac:dyDescent="0.2">
      <c r="C34" s="45"/>
      <c r="D34" s="45"/>
    </row>
    <row r="35" spans="1:11" s="41" customFormat="1" ht="13.5" x14ac:dyDescent="0.25">
      <c r="A35" s="245"/>
      <c r="B35" s="245"/>
      <c r="C35" s="245"/>
      <c r="D35" s="45"/>
      <c r="E35" s="54" t="s">
        <v>93</v>
      </c>
      <c r="G35" s="47"/>
      <c r="H35" s="245"/>
      <c r="I35" s="245"/>
    </row>
    <row r="36" spans="1:11" s="41" customFormat="1" x14ac:dyDescent="0.2">
      <c r="A36" s="245"/>
      <c r="B36" s="245"/>
      <c r="C36" s="249"/>
      <c r="D36" s="45"/>
      <c r="E36" s="316" t="s">
        <v>64</v>
      </c>
      <c r="F36" s="316"/>
      <c r="G36" s="245"/>
      <c r="H36" s="245"/>
      <c r="I36" s="245"/>
      <c r="J36" s="245"/>
      <c r="K36" s="245"/>
    </row>
    <row r="37" spans="1:11" s="41" customFormat="1" ht="23.25" customHeight="1" x14ac:dyDescent="0.2">
      <c r="A37" s="245"/>
      <c r="B37" s="245"/>
      <c r="C37" s="249"/>
      <c r="D37" s="45"/>
      <c r="E37" s="504" t="s">
        <v>272</v>
      </c>
      <c r="F37" s="504"/>
      <c r="G37" s="245"/>
      <c r="H37" s="245"/>
      <c r="I37" s="245"/>
      <c r="J37" s="245"/>
      <c r="K37" s="245"/>
    </row>
    <row r="38" spans="1:11" s="41" customFormat="1" ht="32.25" customHeight="1" x14ac:dyDescent="0.2">
      <c r="A38" s="245"/>
      <c r="B38" s="245"/>
      <c r="C38" s="249"/>
      <c r="D38" s="45"/>
      <c r="E38" s="505" t="s">
        <v>65</v>
      </c>
      <c r="F38" s="505"/>
      <c r="G38" s="245"/>
      <c r="H38" s="245"/>
      <c r="J38" s="245"/>
      <c r="K38" s="245"/>
    </row>
    <row r="39" spans="1:11" s="41" customFormat="1" ht="24" customHeight="1" x14ac:dyDescent="0.2">
      <c r="A39" s="245"/>
      <c r="B39" s="245"/>
      <c r="C39" s="249"/>
      <c r="D39" s="45"/>
      <c r="E39" s="506" t="s">
        <v>247</v>
      </c>
      <c r="F39" s="506"/>
      <c r="G39" s="245"/>
      <c r="H39" s="245"/>
    </row>
    <row r="40" spans="1:11" s="41" customFormat="1" ht="7.15" customHeight="1" x14ac:dyDescent="0.2">
      <c r="C40" s="45"/>
      <c r="D40" s="45"/>
      <c r="E40" s="143"/>
      <c r="F40" s="250"/>
      <c r="G40" s="245"/>
      <c r="H40" s="245"/>
    </row>
    <row r="41" spans="1:11" s="41" customFormat="1" ht="72" customHeight="1" x14ac:dyDescent="0.2">
      <c r="C41" s="45"/>
      <c r="D41" s="45"/>
      <c r="E41" s="503" t="s">
        <v>327</v>
      </c>
      <c r="F41" s="503"/>
      <c r="G41" s="245"/>
      <c r="H41" s="245"/>
    </row>
    <row r="42" spans="1:11" s="41" customFormat="1" ht="55.5" customHeight="1" x14ac:dyDescent="0.2">
      <c r="C42" s="45"/>
      <c r="D42" s="45"/>
      <c r="E42" s="503" t="s">
        <v>363</v>
      </c>
      <c r="F42" s="503"/>
      <c r="G42" s="245"/>
      <c r="H42" s="245"/>
    </row>
    <row r="43" spans="1:11" s="41" customFormat="1" ht="13.15" customHeight="1" x14ac:dyDescent="0.2">
      <c r="C43" s="45"/>
      <c r="D43" s="45"/>
      <c r="E43" s="42"/>
      <c r="F43" s="48"/>
      <c r="G43" s="245"/>
      <c r="H43" s="245"/>
    </row>
    <row r="44" spans="1:11" x14ac:dyDescent="0.2">
      <c r="F44" s="49"/>
      <c r="G44" s="246"/>
      <c r="H44" s="246"/>
    </row>
    <row r="45" spans="1:11" x14ac:dyDescent="0.2">
      <c r="F45" s="246"/>
      <c r="G45" s="246"/>
      <c r="H45" s="246"/>
    </row>
    <row r="46" spans="1:11" x14ac:dyDescent="0.2">
      <c r="F46" s="246"/>
      <c r="G46" s="246"/>
      <c r="H46" s="246"/>
    </row>
    <row r="47" spans="1:11" x14ac:dyDescent="0.2">
      <c r="F47" s="246"/>
      <c r="G47" s="246"/>
      <c r="H47" s="246"/>
    </row>
    <row r="48" spans="1:11" x14ac:dyDescent="0.2">
      <c r="G48" s="246"/>
      <c r="H48" s="246"/>
      <c r="I48" s="43"/>
    </row>
  </sheetData>
  <sheetProtection algorithmName="SHA-512" hashValue="t3/L365LUkSxRzBzIEz58ga0M6h9oSS7bEGGq3KnQqHKxKY+VCRQKZhB4wiWXSLorYDHg+peBW1e6mNTaeF0Sg==" saltValue="RyK6aYgQTXCSf0EbZAw09Q==" spinCount="100000" sheet="1" objects="1" scenarios="1"/>
  <mergeCells count="8">
    <mergeCell ref="E42:F42"/>
    <mergeCell ref="E4:H4"/>
    <mergeCell ref="G5:H6"/>
    <mergeCell ref="I5:I6"/>
    <mergeCell ref="E37:F37"/>
    <mergeCell ref="E38:F38"/>
    <mergeCell ref="E39:F39"/>
    <mergeCell ref="E41:F41"/>
  </mergeCells>
  <dataValidations count="2">
    <dataValidation type="decimal" allowBlank="1" showInputMessage="1" showErrorMessage="1" sqref="G8:G10 G33" xr:uid="{00000000-0002-0000-0B00-000000000000}">
      <formula1>0</formula1>
      <formula2>1000000000000000</formula2>
    </dataValidation>
    <dataValidation type="decimal" allowBlank="1" showInputMessage="1" showErrorMessage="1" sqref="G13:G32" xr:uid="{00000000-0002-0000-0B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87" r:id="rId4" name="formulas">
              <controlPr defaultSize="0" print="0" autoFill="0" autoPict="0" macro="[0]!'SwitchLocksInCells &quot;formulas&quot;'" altText="Lock formulas">
                <anchor moveWithCells="1" sizeWithCells="1">
                  <from>
                    <xdr:col>5</xdr:col>
                    <xdr:colOff>1657350</xdr:colOff>
                    <xdr:row>5</xdr:row>
                    <xdr:rowOff>38100</xdr:rowOff>
                  </from>
                  <to>
                    <xdr:col>5</xdr:col>
                    <xdr:colOff>2362200</xdr:colOff>
                    <xdr:row>5</xdr:row>
                    <xdr:rowOff>485775</xdr:rowOff>
                  </to>
                </anchor>
              </controlPr>
            </control>
          </mc:Choice>
        </mc:AlternateContent>
        <mc:AlternateContent xmlns:mc="http://schemas.openxmlformats.org/markup-compatibility/2006">
          <mc:Choice Requires="x14">
            <control shapeId="71688" r:id="rId5" name="Button 8">
              <controlPr defaultSize="0" print="0" autoFill="0" autoPict="0" macro="[0]!MainBody">
                <anchor moveWithCells="1" sizeWithCells="1">
                  <from>
                    <xdr:col>5</xdr:col>
                    <xdr:colOff>895350</xdr:colOff>
                    <xdr:row>4</xdr:row>
                    <xdr:rowOff>19050</xdr:rowOff>
                  </from>
                  <to>
                    <xdr:col>5</xdr:col>
                    <xdr:colOff>1971675</xdr:colOff>
                    <xdr:row>4</xdr:row>
                    <xdr:rowOff>476250</xdr:rowOff>
                  </to>
                </anchor>
              </controlPr>
            </control>
          </mc:Choice>
        </mc:AlternateContent>
        <mc:AlternateContent xmlns:mc="http://schemas.openxmlformats.org/markup-compatibility/2006">
          <mc:Choice Requires="x14">
            <control shapeId="71689" r:id="rId6" name="Button 9">
              <controlPr defaultSize="0" print="0" autoFill="0" autoPict="0" macro="[0]!RestoreColours">
                <anchor moveWithCells="1" sizeWithCells="1">
                  <from>
                    <xdr:col>5</xdr:col>
                    <xdr:colOff>2038350</xdr:colOff>
                    <xdr:row>4</xdr:row>
                    <xdr:rowOff>19050</xdr:rowOff>
                  </from>
                  <to>
                    <xdr:col>5</xdr:col>
                    <xdr:colOff>2762250</xdr:colOff>
                    <xdr:row>4</xdr:row>
                    <xdr:rowOff>476250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
    <tabColor rgb="FF266865"/>
  </sheetPr>
  <dimension ref="A1:G1"/>
  <sheetViews>
    <sheetView zoomScaleNormal="100" workbookViewId="0"/>
  </sheetViews>
  <sheetFormatPr defaultColWidth="8.7109375" defaultRowHeight="15" x14ac:dyDescent="0.25"/>
  <cols>
    <col min="1" max="1" width="11.5703125" style="241" bestFit="1" customWidth="1"/>
    <col min="2" max="2" width="18.28515625" style="241" customWidth="1"/>
    <col min="3" max="3" width="8.28515625" style="241" customWidth="1"/>
    <col min="4" max="4" width="19.42578125" style="241" customWidth="1"/>
    <col min="5" max="5" width="45.5703125" style="241" customWidth="1"/>
    <col min="6" max="6" width="12.42578125" style="241" customWidth="1"/>
    <col min="7" max="7" width="17.7109375" style="241" hidden="1" customWidth="1"/>
    <col min="8" max="8" width="27" style="241" bestFit="1" customWidth="1"/>
    <col min="9" max="16384" width="8.7109375" style="241"/>
  </cols>
  <sheetData>
    <row r="1" spans="1:7" x14ac:dyDescent="0.25">
      <c r="A1" s="240" t="s">
        <v>152</v>
      </c>
      <c r="B1" s="240" t="s">
        <v>153</v>
      </c>
      <c r="C1" s="240" t="s">
        <v>154</v>
      </c>
      <c r="D1" s="240" t="s">
        <v>155</v>
      </c>
      <c r="E1" s="240" t="s">
        <v>77</v>
      </c>
      <c r="F1" s="240" t="s">
        <v>106</v>
      </c>
      <c r="G1" s="240" t="s">
        <v>156</v>
      </c>
    </row>
  </sheetData>
  <sheetProtection algorithmName="SHA-512" hashValue="/yjSSWJrmXV2lEqhJsNOs5K5Zvl4JV/7/pfQdXzI0+qaYGTv24hFskrnb/PZ5nkEFRF9gW6tlEbxRv9+AniQEg==" saltValue="IEZVKfyLIgII5j33MpcfIA==" spinCount="100000" sheet="1" objects="1" scenarios="1" insertHyperlinks="0" autoFilter="0"/>
  <autoFilter ref="B1:F2" xr:uid="{00000000-0001-0000-0C00-000000000000}"/>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5">
    <tabColor rgb="FF7030A0"/>
  </sheetPr>
  <dimension ref="A1:G24"/>
  <sheetViews>
    <sheetView zoomScale="110" zoomScaleNormal="110" workbookViewId="0">
      <selection activeCell="A21" sqref="A21"/>
    </sheetView>
  </sheetViews>
  <sheetFormatPr defaultColWidth="8.7109375" defaultRowHeight="12.75" x14ac:dyDescent="0.2"/>
  <cols>
    <col min="1" max="1" width="11.28515625" style="4" bestFit="1" customWidth="1"/>
    <col min="2" max="2" width="40.42578125" style="139" customWidth="1"/>
    <col min="3" max="3" width="18.7109375" style="139" customWidth="1"/>
    <col min="4" max="4" width="87.28515625" style="139" customWidth="1"/>
    <col min="5" max="5" width="10" style="4" customWidth="1"/>
    <col min="6" max="6" width="15.140625" style="4" customWidth="1"/>
    <col min="7" max="7" width="67.42578125" style="139" customWidth="1"/>
    <col min="8" max="16384" width="8.7109375" style="3"/>
  </cols>
  <sheetData>
    <row r="1" spans="1:7" s="142" customFormat="1" x14ac:dyDescent="0.2">
      <c r="A1" s="161" t="s">
        <v>223</v>
      </c>
      <c r="B1" s="163" t="s">
        <v>107</v>
      </c>
      <c r="C1" s="161" t="s">
        <v>154</v>
      </c>
      <c r="D1" s="161" t="s">
        <v>203</v>
      </c>
      <c r="E1" s="161" t="s">
        <v>204</v>
      </c>
      <c r="F1" s="161" t="s">
        <v>205</v>
      </c>
      <c r="G1" s="164" t="s">
        <v>224</v>
      </c>
    </row>
    <row r="2" spans="1:7" s="443" customFormat="1" x14ac:dyDescent="0.2">
      <c r="A2" s="441" t="s">
        <v>555</v>
      </c>
      <c r="B2" s="442" t="s">
        <v>561</v>
      </c>
      <c r="C2" s="442" t="s">
        <v>556</v>
      </c>
      <c r="D2" s="442" t="s">
        <v>557</v>
      </c>
      <c r="E2" s="441" t="s">
        <v>558</v>
      </c>
      <c r="F2" s="441" t="s">
        <v>559</v>
      </c>
      <c r="G2" s="442" t="s">
        <v>560</v>
      </c>
    </row>
    <row r="3" spans="1:7" s="443" customFormat="1" x14ac:dyDescent="0.2">
      <c r="A3" s="441" t="s">
        <v>555</v>
      </c>
      <c r="B3" s="442" t="s">
        <v>563</v>
      </c>
      <c r="C3" s="442" t="s">
        <v>556</v>
      </c>
      <c r="D3" s="442" t="s">
        <v>573</v>
      </c>
      <c r="E3" s="441" t="s">
        <v>558</v>
      </c>
      <c r="F3" s="441" t="s">
        <v>559</v>
      </c>
      <c r="G3" s="442" t="s">
        <v>562</v>
      </c>
    </row>
    <row r="4" spans="1:7" s="183" customFormat="1" x14ac:dyDescent="0.2">
      <c r="A4" s="444" t="s">
        <v>555</v>
      </c>
      <c r="B4" s="445" t="s">
        <v>564</v>
      </c>
      <c r="C4" s="445" t="s">
        <v>568</v>
      </c>
      <c r="D4" s="445" t="s">
        <v>565</v>
      </c>
      <c r="E4" s="444" t="s">
        <v>558</v>
      </c>
      <c r="F4" s="444" t="s">
        <v>559</v>
      </c>
      <c r="G4" s="445" t="s">
        <v>562</v>
      </c>
    </row>
    <row r="5" spans="1:7" s="183" customFormat="1" x14ac:dyDescent="0.2">
      <c r="A5" s="444" t="s">
        <v>555</v>
      </c>
      <c r="B5" s="445" t="s">
        <v>564</v>
      </c>
      <c r="C5" s="445" t="s">
        <v>566</v>
      </c>
      <c r="D5" s="445" t="s">
        <v>567</v>
      </c>
      <c r="E5" s="444" t="s">
        <v>558</v>
      </c>
      <c r="F5" s="444" t="s">
        <v>559</v>
      </c>
      <c r="G5" s="445" t="s">
        <v>562</v>
      </c>
    </row>
    <row r="6" spans="1:7" s="443" customFormat="1" x14ac:dyDescent="0.2">
      <c r="A6" s="441" t="s">
        <v>555</v>
      </c>
      <c r="B6" s="442" t="s">
        <v>572</v>
      </c>
      <c r="C6" s="442" t="s">
        <v>556</v>
      </c>
      <c r="D6" s="442" t="s">
        <v>574</v>
      </c>
      <c r="E6" s="441" t="s">
        <v>569</v>
      </c>
      <c r="F6" s="447">
        <v>45370</v>
      </c>
      <c r="G6" s="442" t="s">
        <v>575</v>
      </c>
    </row>
    <row r="7" spans="1:7" s="443" customFormat="1" x14ac:dyDescent="0.2">
      <c r="A7" s="444" t="s">
        <v>555</v>
      </c>
      <c r="B7" s="445" t="s">
        <v>576</v>
      </c>
      <c r="C7" s="445" t="s">
        <v>577</v>
      </c>
      <c r="D7" s="445" t="s">
        <v>589</v>
      </c>
      <c r="E7" s="444" t="s">
        <v>569</v>
      </c>
      <c r="F7" s="446">
        <v>45370</v>
      </c>
      <c r="G7" s="442" t="s">
        <v>560</v>
      </c>
    </row>
    <row r="8" spans="1:7" s="183" customFormat="1" x14ac:dyDescent="0.2">
      <c r="A8" s="444" t="s">
        <v>555</v>
      </c>
      <c r="B8" s="445" t="s">
        <v>580</v>
      </c>
      <c r="C8" s="445" t="s">
        <v>570</v>
      </c>
      <c r="D8" s="445" t="s">
        <v>571</v>
      </c>
      <c r="E8" s="444" t="s">
        <v>569</v>
      </c>
      <c r="F8" s="446">
        <v>45370</v>
      </c>
      <c r="G8" s="445" t="s">
        <v>578</v>
      </c>
    </row>
    <row r="9" spans="1:7" x14ac:dyDescent="0.2">
      <c r="A9" s="444" t="s">
        <v>555</v>
      </c>
      <c r="B9" s="445" t="s">
        <v>576</v>
      </c>
      <c r="C9" s="445" t="s">
        <v>585</v>
      </c>
      <c r="D9" s="445" t="s">
        <v>586</v>
      </c>
      <c r="E9" s="444" t="s">
        <v>587</v>
      </c>
      <c r="F9" s="446">
        <v>45372</v>
      </c>
      <c r="G9" s="445"/>
    </row>
    <row r="10" spans="1:7" x14ac:dyDescent="0.2">
      <c r="A10" s="444" t="s">
        <v>555</v>
      </c>
      <c r="B10" s="445" t="s">
        <v>588</v>
      </c>
      <c r="C10" s="445" t="s">
        <v>556</v>
      </c>
      <c r="D10" s="445" t="s">
        <v>589</v>
      </c>
      <c r="E10" s="444" t="s">
        <v>587</v>
      </c>
      <c r="F10" s="446">
        <v>45372</v>
      </c>
      <c r="G10" s="445"/>
    </row>
    <row r="11" spans="1:7" x14ac:dyDescent="0.2">
      <c r="A11" s="444" t="s">
        <v>555</v>
      </c>
      <c r="B11" s="445" t="s">
        <v>564</v>
      </c>
      <c r="C11" s="445" t="s">
        <v>594</v>
      </c>
      <c r="D11" s="445" t="s">
        <v>593</v>
      </c>
      <c r="E11" s="444" t="s">
        <v>587</v>
      </c>
      <c r="F11" s="446">
        <v>45372</v>
      </c>
    </row>
    <row r="12" spans="1:7" x14ac:dyDescent="0.2">
      <c r="A12" s="4" t="s">
        <v>595</v>
      </c>
      <c r="B12" s="139" t="s">
        <v>596</v>
      </c>
      <c r="C12" s="139" t="s">
        <v>597</v>
      </c>
      <c r="D12" s="139" t="s">
        <v>598</v>
      </c>
      <c r="E12" s="4" t="s">
        <v>599</v>
      </c>
      <c r="F12" s="451">
        <v>45397</v>
      </c>
    </row>
    <row r="13" spans="1:7" x14ac:dyDescent="0.2">
      <c r="A13" s="444" t="s">
        <v>555</v>
      </c>
      <c r="B13" s="445" t="s">
        <v>576</v>
      </c>
      <c r="C13" s="445" t="s">
        <v>600</v>
      </c>
      <c r="D13" s="445" t="s">
        <v>601</v>
      </c>
      <c r="E13" s="444" t="s">
        <v>610</v>
      </c>
      <c r="F13" s="446">
        <v>45412</v>
      </c>
    </row>
    <row r="14" spans="1:7" x14ac:dyDescent="0.2">
      <c r="A14" s="4" t="s">
        <v>555</v>
      </c>
      <c r="B14" s="139" t="s">
        <v>576</v>
      </c>
      <c r="C14" s="139" t="s">
        <v>618</v>
      </c>
      <c r="D14" s="139" t="s">
        <v>620</v>
      </c>
      <c r="E14" s="4" t="s">
        <v>619</v>
      </c>
      <c r="F14" s="451">
        <v>45453</v>
      </c>
    </row>
    <row r="15" spans="1:7" x14ac:dyDescent="0.2">
      <c r="A15" s="4" t="s">
        <v>555</v>
      </c>
      <c r="B15" s="139" t="s">
        <v>623</v>
      </c>
      <c r="C15" s="139" t="s">
        <v>623</v>
      </c>
      <c r="D15" s="139" t="s">
        <v>624</v>
      </c>
      <c r="E15" s="4" t="s">
        <v>621</v>
      </c>
      <c r="F15" s="4" t="s">
        <v>622</v>
      </c>
    </row>
    <row r="16" spans="1:7" x14ac:dyDescent="0.2">
      <c r="A16" s="444" t="s">
        <v>555</v>
      </c>
      <c r="B16" s="445" t="s">
        <v>185</v>
      </c>
      <c r="C16" s="445" t="s">
        <v>207</v>
      </c>
      <c r="D16" s="445" t="s">
        <v>602</v>
      </c>
      <c r="E16" s="444" t="s">
        <v>603</v>
      </c>
      <c r="F16" s="446">
        <v>45454</v>
      </c>
    </row>
    <row r="17" spans="1:7" x14ac:dyDescent="0.2">
      <c r="A17" s="444" t="s">
        <v>555</v>
      </c>
      <c r="B17" s="139" t="s">
        <v>564</v>
      </c>
      <c r="C17" s="445" t="s">
        <v>604</v>
      </c>
      <c r="D17" s="139" t="s">
        <v>593</v>
      </c>
      <c r="E17" s="444" t="s">
        <v>621</v>
      </c>
      <c r="F17" s="446" t="s">
        <v>622</v>
      </c>
    </row>
    <row r="18" spans="1:7" s="185" customFormat="1" x14ac:dyDescent="0.2">
      <c r="A18" s="455" t="s">
        <v>555</v>
      </c>
      <c r="B18" s="196" t="s">
        <v>625</v>
      </c>
      <c r="C18" s="196" t="s">
        <v>606</v>
      </c>
      <c r="D18" s="196" t="s">
        <v>607</v>
      </c>
      <c r="E18" s="455" t="s">
        <v>621</v>
      </c>
      <c r="F18" s="456" t="s">
        <v>622</v>
      </c>
      <c r="G18" s="196"/>
    </row>
    <row r="19" spans="1:7" s="272" customFormat="1" x14ac:dyDescent="0.2">
      <c r="A19" s="452" t="s">
        <v>555</v>
      </c>
      <c r="B19" s="453" t="s">
        <v>611</v>
      </c>
      <c r="C19" s="453" t="s">
        <v>612</v>
      </c>
      <c r="D19" s="453" t="s">
        <v>613</v>
      </c>
      <c r="E19" s="452" t="s">
        <v>626</v>
      </c>
      <c r="F19" s="454">
        <v>45456</v>
      </c>
      <c r="G19" s="453" t="s">
        <v>614</v>
      </c>
    </row>
    <row r="20" spans="1:7" s="272" customFormat="1" x14ac:dyDescent="0.2">
      <c r="A20" s="452" t="s">
        <v>555</v>
      </c>
      <c r="B20" s="453" t="s">
        <v>615</v>
      </c>
      <c r="C20" s="453" t="s">
        <v>612</v>
      </c>
      <c r="D20" s="453" t="s">
        <v>616</v>
      </c>
      <c r="E20" s="452" t="s">
        <v>626</v>
      </c>
      <c r="F20" s="454">
        <v>45456</v>
      </c>
      <c r="G20" s="453" t="s">
        <v>614</v>
      </c>
    </row>
    <row r="21" spans="1:7" s="272" customFormat="1" x14ac:dyDescent="0.2">
      <c r="A21" s="452" t="s">
        <v>555</v>
      </c>
      <c r="B21" s="453" t="s">
        <v>611</v>
      </c>
      <c r="C21" s="453" t="s">
        <v>612</v>
      </c>
      <c r="D21" s="453" t="s">
        <v>617</v>
      </c>
      <c r="E21" s="452" t="s">
        <v>627</v>
      </c>
      <c r="F21" s="454">
        <v>45457</v>
      </c>
      <c r="G21" s="453" t="s">
        <v>614</v>
      </c>
    </row>
    <row r="22" spans="1:7" s="185" customFormat="1" x14ac:dyDescent="0.2">
      <c r="A22" s="455"/>
      <c r="B22" s="196"/>
      <c r="C22" s="196"/>
      <c r="D22" s="196"/>
      <c r="E22" s="455"/>
      <c r="F22" s="455"/>
      <c r="G22" s="196"/>
    </row>
    <row r="23" spans="1:7" s="185" customFormat="1" x14ac:dyDescent="0.2">
      <c r="A23" s="455"/>
      <c r="B23" s="196"/>
      <c r="C23" s="196"/>
      <c r="D23" s="196"/>
      <c r="E23" s="455"/>
      <c r="F23" s="455"/>
      <c r="G23" s="196"/>
    </row>
    <row r="24" spans="1:7" s="459" customFormat="1" x14ac:dyDescent="0.2">
      <c r="A24" s="457" t="s">
        <v>555</v>
      </c>
      <c r="B24" s="458" t="s">
        <v>608</v>
      </c>
      <c r="C24" s="458" t="s">
        <v>581</v>
      </c>
      <c r="D24" s="458" t="s">
        <v>609</v>
      </c>
      <c r="E24" s="457" t="s">
        <v>558</v>
      </c>
      <c r="F24" s="457" t="s">
        <v>559</v>
      </c>
      <c r="G24" s="458" t="s">
        <v>582</v>
      </c>
    </row>
  </sheetData>
  <sheetProtection algorithmName="SHA-512" hashValue="ZLVH/SkLrUb3zPGW/og8UUbJXS62nEExURc8ugp/UWQEf49rHNdLsXTEnsFAOVI43W/spT3ZbsKOXY5U/ojrvA==" saltValue="IT8ztrZNEMJMLM/17mQoyQ==" spinCount="100000" sheet="1" selectLockedCells="1" selectUnlockedCells="1"/>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9">
    <tabColor rgb="FF7030A0"/>
  </sheetPr>
  <dimension ref="A1:M44"/>
  <sheetViews>
    <sheetView zoomScale="85" zoomScaleNormal="85" workbookViewId="0">
      <pane ySplit="1" topLeftCell="A2" activePane="bottomLeft" state="frozen"/>
      <selection pane="bottomLeft" activeCell="C1" sqref="C1"/>
    </sheetView>
  </sheetViews>
  <sheetFormatPr defaultColWidth="9.28515625" defaultRowHeight="15" x14ac:dyDescent="0.25"/>
  <cols>
    <col min="1" max="1" width="22.42578125" bestFit="1" customWidth="1"/>
    <col min="2" max="2" width="8" bestFit="1" customWidth="1"/>
    <col min="3" max="3" width="5.5703125" customWidth="1"/>
    <col min="4" max="4" width="10.7109375" customWidth="1"/>
    <col min="5" max="5" width="37.42578125" bestFit="1" customWidth="1"/>
    <col min="6" max="6" width="6.28515625" customWidth="1"/>
    <col min="7" max="7" width="10.42578125" style="3" customWidth="1"/>
    <col min="8" max="8" width="34.28515625" style="3" customWidth="1"/>
    <col min="9" max="9" width="5.28515625" style="3" customWidth="1"/>
    <col min="10" max="10" width="31.5703125" customWidth="1"/>
    <col min="11" max="11" width="91.7109375" customWidth="1"/>
    <col min="12" max="12" width="9.28515625" customWidth="1"/>
    <col min="13" max="13" width="6.28515625" hidden="1" customWidth="1"/>
  </cols>
  <sheetData>
    <row r="1" spans="1:13" s="13" customFormat="1" ht="58.15" customHeight="1" thickBot="1" x14ac:dyDescent="0.3">
      <c r="A1" s="73" t="s">
        <v>2</v>
      </c>
      <c r="B1" s="73" t="s">
        <v>3</v>
      </c>
      <c r="C1" s="74"/>
      <c r="D1" s="155" t="s">
        <v>221</v>
      </c>
      <c r="E1" s="75" t="s">
        <v>4</v>
      </c>
      <c r="F1" s="158"/>
      <c r="G1" s="155" t="s">
        <v>222</v>
      </c>
      <c r="H1" s="156" t="s">
        <v>4</v>
      </c>
      <c r="I1"/>
      <c r="J1" s="71" t="s">
        <v>158</v>
      </c>
      <c r="K1" s="72" t="s">
        <v>159</v>
      </c>
      <c r="M1" s="343" t="s">
        <v>554</v>
      </c>
    </row>
    <row r="2" spans="1:13" ht="15.75" x14ac:dyDescent="0.25">
      <c r="A2" s="7" t="s">
        <v>5</v>
      </c>
      <c r="B2" s="8" t="s">
        <v>6</v>
      </c>
      <c r="C2" s="1"/>
      <c r="D2" s="2" t="s">
        <v>0</v>
      </c>
      <c r="E2" s="2" t="s">
        <v>9</v>
      </c>
      <c r="J2" s="515" t="s">
        <v>160</v>
      </c>
      <c r="K2" s="516"/>
    </row>
    <row r="3" spans="1:13" x14ac:dyDescent="0.25">
      <c r="A3" s="7" t="s">
        <v>7</v>
      </c>
      <c r="B3" s="8" t="s">
        <v>8</v>
      </c>
      <c r="C3" s="1"/>
      <c r="D3" s="2" t="s">
        <v>1</v>
      </c>
      <c r="E3" s="2" t="s">
        <v>12</v>
      </c>
      <c r="J3" s="55" t="s">
        <v>161</v>
      </c>
      <c r="K3" s="56" t="s">
        <v>82</v>
      </c>
    </row>
    <row r="4" spans="1:13" x14ac:dyDescent="0.25">
      <c r="A4" s="7" t="s">
        <v>10</v>
      </c>
      <c r="B4" s="8" t="s">
        <v>11</v>
      </c>
      <c r="C4" s="1"/>
      <c r="D4" s="2" t="s">
        <v>19</v>
      </c>
      <c r="E4" s="2" t="s">
        <v>20</v>
      </c>
      <c r="J4" s="55" t="s">
        <v>162</v>
      </c>
      <c r="K4" s="56" t="s">
        <v>83</v>
      </c>
    </row>
    <row r="5" spans="1:13" ht="15.75" thickBot="1" x14ac:dyDescent="0.3">
      <c r="A5" s="7" t="s">
        <v>13</v>
      </c>
      <c r="B5" s="8" t="s">
        <v>14</v>
      </c>
      <c r="C5" s="1"/>
      <c r="D5" s="3"/>
      <c r="E5" s="3"/>
      <c r="J5" s="57" t="s">
        <v>163</v>
      </c>
      <c r="K5" s="58" t="s">
        <v>84</v>
      </c>
    </row>
    <row r="6" spans="1:13" ht="15.75" x14ac:dyDescent="0.25">
      <c r="A6" s="7" t="s">
        <v>15</v>
      </c>
      <c r="B6" s="8" t="s">
        <v>16</v>
      </c>
      <c r="C6" s="1"/>
      <c r="D6" s="3"/>
      <c r="E6" s="3"/>
      <c r="J6" s="517" t="s">
        <v>164</v>
      </c>
      <c r="K6" s="518"/>
    </row>
    <row r="7" spans="1:13" x14ac:dyDescent="0.25">
      <c r="A7" s="7" t="s">
        <v>17</v>
      </c>
      <c r="B7" s="8" t="s">
        <v>18</v>
      </c>
      <c r="C7" s="1"/>
      <c r="D7" s="3"/>
      <c r="E7" s="3"/>
      <c r="J7" s="59" t="s">
        <v>165</v>
      </c>
      <c r="K7" s="60" t="s">
        <v>229</v>
      </c>
    </row>
    <row r="8" spans="1:13" x14ac:dyDescent="0.25">
      <c r="A8" s="7" t="s">
        <v>21</v>
      </c>
      <c r="B8" s="8" t="s">
        <v>22</v>
      </c>
      <c r="C8" s="1"/>
      <c r="D8" s="3"/>
      <c r="E8" s="3"/>
      <c r="J8" s="59" t="s">
        <v>166</v>
      </c>
      <c r="K8" s="60">
        <v>2024</v>
      </c>
    </row>
    <row r="9" spans="1:13" ht="15.75" thickBot="1" x14ac:dyDescent="0.3">
      <c r="A9" s="7" t="s">
        <v>23</v>
      </c>
      <c r="B9" s="8" t="s">
        <v>24</v>
      </c>
      <c r="C9" s="1"/>
      <c r="D9" s="3"/>
      <c r="E9" s="3"/>
      <c r="J9" s="61" t="s">
        <v>167</v>
      </c>
      <c r="K9" s="62" t="s">
        <v>592</v>
      </c>
    </row>
    <row r="10" spans="1:13" ht="15.75" thickBot="1" x14ac:dyDescent="0.3">
      <c r="A10" s="7" t="s">
        <v>25</v>
      </c>
      <c r="B10" s="8" t="s">
        <v>26</v>
      </c>
      <c r="C10" s="1"/>
      <c r="D10" s="3"/>
      <c r="E10" s="3"/>
      <c r="J10" s="59" t="s">
        <v>168</v>
      </c>
      <c r="K10" s="63" t="s">
        <v>579</v>
      </c>
    </row>
    <row r="11" spans="1:13" ht="15.75" x14ac:dyDescent="0.25">
      <c r="A11" s="7" t="s">
        <v>27</v>
      </c>
      <c r="B11" s="8" t="s">
        <v>28</v>
      </c>
      <c r="C11" s="1"/>
      <c r="D11" s="3"/>
      <c r="E11" s="3"/>
      <c r="J11" s="519" t="s">
        <v>169</v>
      </c>
      <c r="K11" s="520"/>
    </row>
    <row r="12" spans="1:13" x14ac:dyDescent="0.25">
      <c r="A12" s="7" t="s">
        <v>29</v>
      </c>
      <c r="B12" s="8" t="s">
        <v>30</v>
      </c>
      <c r="C12" s="1"/>
      <c r="D12" s="3"/>
      <c r="E12" s="3"/>
      <c r="J12" s="64" t="s">
        <v>170</v>
      </c>
      <c r="K12" s="65" t="s">
        <v>171</v>
      </c>
    </row>
    <row r="13" spans="1:13" x14ac:dyDescent="0.25">
      <c r="A13" s="7" t="s">
        <v>31</v>
      </c>
      <c r="B13" s="8" t="s">
        <v>32</v>
      </c>
      <c r="C13" s="1"/>
      <c r="J13" s="64" t="s">
        <v>172</v>
      </c>
      <c r="K13" s="65" t="s">
        <v>230</v>
      </c>
    </row>
    <row r="14" spans="1:13" x14ac:dyDescent="0.25">
      <c r="A14" s="7" t="s">
        <v>33</v>
      </c>
      <c r="B14" s="8" t="s">
        <v>34</v>
      </c>
      <c r="C14" s="1"/>
      <c r="J14" s="66" t="s">
        <v>173</v>
      </c>
      <c r="K14" s="448" t="s">
        <v>590</v>
      </c>
    </row>
    <row r="15" spans="1:13" ht="15.75" thickBot="1" x14ac:dyDescent="0.3">
      <c r="A15" s="7" t="s">
        <v>35</v>
      </c>
      <c r="B15" s="8" t="s">
        <v>36</v>
      </c>
      <c r="C15" s="1"/>
      <c r="J15" s="67" t="s">
        <v>174</v>
      </c>
      <c r="K15" s="448" t="s">
        <v>591</v>
      </c>
    </row>
    <row r="16" spans="1:13" ht="15.75" x14ac:dyDescent="0.25">
      <c r="A16" s="7" t="s">
        <v>37</v>
      </c>
      <c r="B16" s="8" t="s">
        <v>38</v>
      </c>
      <c r="C16" s="1"/>
      <c r="J16" s="521" t="s">
        <v>175</v>
      </c>
      <c r="K16" s="522"/>
    </row>
    <row r="17" spans="1:11" x14ac:dyDescent="0.25">
      <c r="A17" s="7" t="s">
        <v>39</v>
      </c>
      <c r="B17" s="8" t="s">
        <v>40</v>
      </c>
      <c r="C17" s="1"/>
      <c r="J17" s="68" t="s">
        <v>176</v>
      </c>
      <c r="K17" s="69"/>
    </row>
    <row r="18" spans="1:11" x14ac:dyDescent="0.25">
      <c r="A18" s="7" t="s">
        <v>41</v>
      </c>
      <c r="B18" s="8" t="s">
        <v>42</v>
      </c>
      <c r="C18" s="1"/>
      <c r="J18" s="68" t="s">
        <v>177</v>
      </c>
      <c r="K18" s="69" t="s">
        <v>76</v>
      </c>
    </row>
    <row r="19" spans="1:11" x14ac:dyDescent="0.25">
      <c r="A19" s="7" t="s">
        <v>43</v>
      </c>
      <c r="B19" s="8" t="s">
        <v>44</v>
      </c>
      <c r="C19" s="1"/>
      <c r="J19" s="68" t="s">
        <v>178</v>
      </c>
      <c r="K19" s="416" t="s">
        <v>523</v>
      </c>
    </row>
    <row r="20" spans="1:11" ht="15.75" thickBot="1" x14ac:dyDescent="0.3">
      <c r="A20" s="7" t="s">
        <v>45</v>
      </c>
      <c r="B20" s="8" t="s">
        <v>46</v>
      </c>
      <c r="C20" s="1"/>
      <c r="J20" s="70" t="s">
        <v>179</v>
      </c>
      <c r="K20" s="417" t="s">
        <v>523</v>
      </c>
    </row>
    <row r="21" spans="1:11" x14ac:dyDescent="0.25">
      <c r="A21" s="7" t="s">
        <v>47</v>
      </c>
      <c r="B21" s="8" t="s">
        <v>48</v>
      </c>
      <c r="C21" s="1"/>
    </row>
    <row r="22" spans="1:11" x14ac:dyDescent="0.25">
      <c r="A22" s="7" t="s">
        <v>49</v>
      </c>
      <c r="B22" s="8" t="s">
        <v>50</v>
      </c>
      <c r="C22" s="1"/>
    </row>
    <row r="23" spans="1:11" x14ac:dyDescent="0.25">
      <c r="A23" s="7" t="s">
        <v>51</v>
      </c>
      <c r="B23" s="8" t="s">
        <v>52</v>
      </c>
      <c r="C23" s="1"/>
    </row>
    <row r="24" spans="1:11" x14ac:dyDescent="0.25">
      <c r="A24" s="7" t="s">
        <v>53</v>
      </c>
      <c r="B24" s="8" t="s">
        <v>54</v>
      </c>
      <c r="C24" s="1"/>
    </row>
    <row r="25" spans="1:11" x14ac:dyDescent="0.25">
      <c r="A25" s="7" t="s">
        <v>55</v>
      </c>
      <c r="B25" s="8" t="s">
        <v>56</v>
      </c>
      <c r="C25" s="1"/>
      <c r="G25" s="157"/>
      <c r="H25" s="157"/>
    </row>
    <row r="26" spans="1:11" x14ac:dyDescent="0.25">
      <c r="A26" s="7" t="s">
        <v>57</v>
      </c>
      <c r="B26" s="8" t="s">
        <v>58</v>
      </c>
      <c r="C26" s="1"/>
      <c r="G26" s="157"/>
      <c r="H26" s="157"/>
    </row>
    <row r="27" spans="1:11" x14ac:dyDescent="0.25">
      <c r="A27" s="7" t="s">
        <v>59</v>
      </c>
      <c r="B27" s="8" t="s">
        <v>60</v>
      </c>
      <c r="C27" s="1"/>
    </row>
    <row r="28" spans="1:11" x14ac:dyDescent="0.25">
      <c r="A28" s="7" t="s">
        <v>61</v>
      </c>
      <c r="B28" s="8" t="s">
        <v>62</v>
      </c>
      <c r="C28" s="1"/>
    </row>
    <row r="29" spans="1:11" x14ac:dyDescent="0.25">
      <c r="A29" s="7" t="s">
        <v>239</v>
      </c>
      <c r="B29" s="8" t="s">
        <v>240</v>
      </c>
      <c r="C29" s="51"/>
    </row>
    <row r="37" spans="1:9" x14ac:dyDescent="0.25">
      <c r="A37" s="3"/>
      <c r="B37" s="3"/>
      <c r="C37" s="3"/>
      <c r="D37" s="3"/>
      <c r="E37" s="3"/>
    </row>
    <row r="38" spans="1:9" x14ac:dyDescent="0.25">
      <c r="A38" s="3"/>
      <c r="B38" s="3"/>
      <c r="C38" s="3"/>
      <c r="D38" s="3"/>
      <c r="E38" s="3"/>
    </row>
    <row r="39" spans="1:9" x14ac:dyDescent="0.25">
      <c r="A39" s="3"/>
      <c r="B39" s="3"/>
      <c r="C39" s="3"/>
      <c r="D39" s="3"/>
      <c r="E39" s="3"/>
    </row>
    <row r="40" spans="1:9" x14ac:dyDescent="0.25">
      <c r="A40" s="3"/>
      <c r="B40" s="3"/>
      <c r="C40" s="3"/>
      <c r="D40" s="3"/>
      <c r="E40" s="3"/>
    </row>
    <row r="41" spans="1:9" s="3" customFormat="1" x14ac:dyDescent="0.25">
      <c r="A41"/>
      <c r="B41"/>
      <c r="C41"/>
      <c r="D41"/>
      <c r="E41"/>
    </row>
    <row r="42" spans="1:9" s="3" customFormat="1" ht="17.100000000000001" customHeight="1" x14ac:dyDescent="0.25">
      <c r="B42" s="159"/>
      <c r="C42" s="4"/>
      <c r="D42"/>
      <c r="E42"/>
      <c r="I42"/>
    </row>
    <row r="43" spans="1:9" s="3" customFormat="1" x14ac:dyDescent="0.25">
      <c r="A43" s="160"/>
      <c r="B43" s="159"/>
      <c r="C43" s="4"/>
      <c r="D43"/>
      <c r="E43"/>
      <c r="I43"/>
    </row>
    <row r="44" spans="1:9" x14ac:dyDescent="0.25">
      <c r="A44" s="160"/>
      <c r="B44" s="159"/>
      <c r="C44" s="4"/>
      <c r="I44"/>
    </row>
  </sheetData>
  <sheetProtection algorithmName="SHA-512" hashValue="unVH1nqIwa5eTV/ebp+4QIQk/QaH9Pgzo14hNJn1uHo9NP3tRgm/Oh7kJYVYaOeQUffEnihFsH/L67XaYgKITA==" saltValue="c54YSdcsYld9pN6wnaNRJA==" spinCount="100000" sheet="1" selectLockedCells="1" selectUnlockedCells="1"/>
  <mergeCells count="4">
    <mergeCell ref="J2:K2"/>
    <mergeCell ref="J6:K6"/>
    <mergeCell ref="J11:K11"/>
    <mergeCell ref="J16:K16"/>
  </mergeCells>
  <conditionalFormatting sqref="D1">
    <cfRule type="duplicateValues" dxfId="1" priority="1"/>
  </conditionalFormatting>
  <conditionalFormatting sqref="D2:E4 E1">
    <cfRule type="duplicateValues" dxfId="0" priority="87"/>
  </conditionalFormatting>
  <hyperlinks>
    <hyperlink ref="K19" r:id="rId1" xr:uid="{00000000-0004-0000-0F00-000000000000}"/>
    <hyperlink ref="K20" r:id="rId2" xr:uid="{00000000-0004-0000-0F00-000001000000}"/>
    <hyperlink ref="K14" r:id="rId3" xr:uid="{C11BE5C4-D649-4245-9D7B-FED809602B6C}"/>
    <hyperlink ref="K15" r:id="rId4" xr:uid="{D3B5F447-FC61-4D8D-A077-9ABA0478DF2B}"/>
  </hyperlinks>
  <pageMargins left="0.7" right="0.7" top="0.75" bottom="0.75" header="0.3" footer="0.3"/>
  <pageSetup paperSize="9" orientation="portrait" horizontalDpi="360" verticalDpi="360" r:id="rId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rgb="FF7030A0"/>
  </sheetPr>
  <dimension ref="A1:H44"/>
  <sheetViews>
    <sheetView zoomScale="85" zoomScaleNormal="85" workbookViewId="0">
      <pane ySplit="1" topLeftCell="A2" activePane="bottomLeft" state="frozen"/>
      <selection pane="bottomLeft" activeCell="E7" sqref="E7"/>
    </sheetView>
  </sheetViews>
  <sheetFormatPr defaultColWidth="9.28515625" defaultRowHeight="15" x14ac:dyDescent="0.25"/>
  <cols>
    <col min="1" max="1" width="70.7109375" customWidth="1"/>
    <col min="2" max="2" width="41.5703125" customWidth="1"/>
    <col min="3" max="4" width="25.7109375" customWidth="1"/>
    <col min="5" max="5" width="46.42578125" customWidth="1"/>
  </cols>
  <sheetData>
    <row r="1" spans="1:8" s="13" customFormat="1" ht="38.65" customHeight="1" x14ac:dyDescent="0.25">
      <c r="A1" s="13" t="s">
        <v>231</v>
      </c>
      <c r="B1" s="13" t="s">
        <v>232</v>
      </c>
      <c r="C1" s="13" t="s">
        <v>273</v>
      </c>
      <c r="D1" s="13" t="s">
        <v>298</v>
      </c>
      <c r="E1" s="13" t="s">
        <v>274</v>
      </c>
      <c r="F1" s="13" t="s">
        <v>275</v>
      </c>
      <c r="G1" s="13" t="s">
        <v>300</v>
      </c>
    </row>
    <row r="2" spans="1:8" ht="45" x14ac:dyDescent="0.25">
      <c r="A2" t="s">
        <v>233</v>
      </c>
      <c r="C2" s="186" t="s">
        <v>270</v>
      </c>
      <c r="D2" s="186" t="str">
        <f>CONCATENATE("OA_",C2)</f>
        <v>OA_MKT_XPRO</v>
      </c>
      <c r="E2" s="154" t="s">
        <v>248</v>
      </c>
      <c r="F2" t="s">
        <v>276</v>
      </c>
      <c r="G2" t="s">
        <v>299</v>
      </c>
    </row>
    <row r="3" spans="1:8" ht="29.1" customHeight="1" x14ac:dyDescent="0.25">
      <c r="A3" t="s">
        <v>234</v>
      </c>
      <c r="C3" s="186" t="s">
        <v>253</v>
      </c>
      <c r="D3" s="186" t="str">
        <f t="shared" ref="D3:D15" si="0">CONCATENATE("OA_",C3)</f>
        <v>OA_PROD_STAT</v>
      </c>
      <c r="E3" s="154" t="s">
        <v>249</v>
      </c>
      <c r="F3" t="s">
        <v>276</v>
      </c>
      <c r="G3" t="s">
        <v>299</v>
      </c>
    </row>
    <row r="4" spans="1:8" ht="29.1" customHeight="1" x14ac:dyDescent="0.25">
      <c r="A4" t="s">
        <v>260</v>
      </c>
      <c r="B4" s="186" t="s">
        <v>264</v>
      </c>
      <c r="C4" s="186" t="s">
        <v>254</v>
      </c>
      <c r="D4" s="186" t="str">
        <f t="shared" si="0"/>
        <v>OA_FOR_TRADE_STAT</v>
      </c>
      <c r="E4" s="154" t="s">
        <v>250</v>
      </c>
      <c r="F4" t="s">
        <v>276</v>
      </c>
      <c r="G4" t="s">
        <v>299</v>
      </c>
    </row>
    <row r="5" spans="1:8" x14ac:dyDescent="0.25">
      <c r="A5" t="s">
        <v>261</v>
      </c>
      <c r="C5" s="186" t="s">
        <v>255</v>
      </c>
      <c r="D5" s="186" t="str">
        <f t="shared" si="0"/>
        <v>OA_SPEC_SUR</v>
      </c>
      <c r="E5" s="154" t="s">
        <v>251</v>
      </c>
      <c r="F5" t="s">
        <v>276</v>
      </c>
      <c r="G5" t="s">
        <v>299</v>
      </c>
    </row>
    <row r="6" spans="1:8" ht="30" x14ac:dyDescent="0.25">
      <c r="A6" t="s">
        <v>262</v>
      </c>
      <c r="C6" s="186" t="s">
        <v>256</v>
      </c>
      <c r="D6" s="186" t="str">
        <f t="shared" si="0"/>
        <v>OA_ER_ADMDATA</v>
      </c>
      <c r="E6" s="154" t="s">
        <v>252</v>
      </c>
      <c r="F6" t="s">
        <v>276</v>
      </c>
      <c r="G6" t="s">
        <v>299</v>
      </c>
    </row>
    <row r="7" spans="1:8" x14ac:dyDescent="0.25">
      <c r="A7" t="s">
        <v>263</v>
      </c>
      <c r="C7" s="251"/>
      <c r="D7" s="251"/>
      <c r="E7" s="154"/>
      <c r="F7" t="s">
        <v>276</v>
      </c>
      <c r="G7" t="s">
        <v>299</v>
      </c>
      <c r="H7" t="s">
        <v>381</v>
      </c>
    </row>
    <row r="8" spans="1:8" ht="45" x14ac:dyDescent="0.25">
      <c r="A8" t="s">
        <v>235</v>
      </c>
      <c r="C8" s="186" t="s">
        <v>271</v>
      </c>
      <c r="D8" s="186" t="str">
        <f t="shared" si="0"/>
        <v>OA_MKT_PRO</v>
      </c>
      <c r="E8" s="154" t="s">
        <v>241</v>
      </c>
      <c r="F8" t="s">
        <v>277</v>
      </c>
      <c r="G8" t="s">
        <v>299</v>
      </c>
    </row>
    <row r="9" spans="1:8" x14ac:dyDescent="0.25">
      <c r="C9" s="186" t="s">
        <v>265</v>
      </c>
      <c r="D9" s="186" t="str">
        <f t="shared" si="0"/>
        <v>OA_MKT_MIN</v>
      </c>
      <c r="E9" s="154" t="s">
        <v>243</v>
      </c>
      <c r="F9" t="s">
        <v>277</v>
      </c>
      <c r="G9" t="s">
        <v>299</v>
      </c>
    </row>
    <row r="10" spans="1:8" x14ac:dyDescent="0.25">
      <c r="C10" s="186" t="s">
        <v>266</v>
      </c>
      <c r="D10" s="186" t="str">
        <f t="shared" si="0"/>
        <v>OA_MKT_S_C</v>
      </c>
      <c r="E10" s="154" t="s">
        <v>244</v>
      </c>
      <c r="F10" t="s">
        <v>277</v>
      </c>
      <c r="G10" t="s">
        <v>299</v>
      </c>
    </row>
    <row r="11" spans="1:8" x14ac:dyDescent="0.25">
      <c r="C11" s="186" t="s">
        <v>267</v>
      </c>
      <c r="D11" s="186" t="str">
        <f t="shared" si="0"/>
        <v>OA_MKT_F_R</v>
      </c>
      <c r="E11" s="154" t="s">
        <v>245</v>
      </c>
      <c r="F11" t="s">
        <v>277</v>
      </c>
      <c r="G11" t="s">
        <v>299</v>
      </c>
    </row>
    <row r="12" spans="1:8" x14ac:dyDescent="0.25">
      <c r="C12" s="186" t="s">
        <v>268</v>
      </c>
      <c r="D12" s="186" t="str">
        <f t="shared" si="0"/>
        <v>OA_MKT_EXP</v>
      </c>
      <c r="E12" s="154" t="s">
        <v>259</v>
      </c>
      <c r="F12" t="s">
        <v>277</v>
      </c>
      <c r="G12" t="s">
        <v>299</v>
      </c>
    </row>
    <row r="13" spans="1:8" x14ac:dyDescent="0.25">
      <c r="C13" s="186" t="s">
        <v>269</v>
      </c>
      <c r="D13" s="186" t="str">
        <f t="shared" si="0"/>
        <v>OA_MKT_ETRADE</v>
      </c>
      <c r="E13" s="154" t="s">
        <v>242</v>
      </c>
      <c r="F13" t="s">
        <v>277</v>
      </c>
      <c r="G13" t="s">
        <v>299</v>
      </c>
    </row>
    <row r="14" spans="1:8" ht="30" x14ac:dyDescent="0.25">
      <c r="C14" s="251" t="s">
        <v>373</v>
      </c>
      <c r="D14" s="186" t="str">
        <f t="shared" si="0"/>
        <v>OA_POR_FMKT_RE</v>
      </c>
      <c r="E14" s="154" t="s">
        <v>368</v>
      </c>
      <c r="F14" t="s">
        <v>277</v>
      </c>
      <c r="G14" t="s">
        <v>299</v>
      </c>
    </row>
    <row r="15" spans="1:8" x14ac:dyDescent="0.25">
      <c r="C15" s="251" t="s">
        <v>359</v>
      </c>
      <c r="D15" s="186" t="str">
        <f t="shared" si="0"/>
        <v>OA_GEN_WREU</v>
      </c>
      <c r="E15" s="154" t="s">
        <v>367</v>
      </c>
      <c r="F15" t="s">
        <v>277</v>
      </c>
      <c r="G15" t="s">
        <v>299</v>
      </c>
    </row>
    <row r="16" spans="1:8" x14ac:dyDescent="0.25">
      <c r="C16" s="251"/>
      <c r="D16" s="251"/>
      <c r="E16" s="154"/>
      <c r="F16" t="s">
        <v>277</v>
      </c>
      <c r="G16" t="s">
        <v>299</v>
      </c>
      <c r="H16" t="s">
        <v>381</v>
      </c>
    </row>
    <row r="38" spans="3:7" x14ac:dyDescent="0.25">
      <c r="C38" s="3"/>
      <c r="D38" s="3"/>
      <c r="E38" s="3"/>
    </row>
    <row r="39" spans="3:7" x14ac:dyDescent="0.25">
      <c r="C39" s="3"/>
      <c r="D39" s="3"/>
      <c r="E39" s="3"/>
    </row>
    <row r="40" spans="3:7" x14ac:dyDescent="0.25">
      <c r="C40" s="3"/>
      <c r="D40" s="3"/>
      <c r="E40" s="3"/>
      <c r="F40" s="3"/>
    </row>
    <row r="41" spans="3:7" s="3" customFormat="1" x14ac:dyDescent="0.25">
      <c r="C41"/>
      <c r="D41"/>
      <c r="E41"/>
      <c r="G41"/>
    </row>
    <row r="42" spans="3:7" s="3" customFormat="1" hidden="1" x14ac:dyDescent="0.25">
      <c r="C42"/>
      <c r="D42"/>
      <c r="E42"/>
    </row>
    <row r="43" spans="3:7" s="3" customFormat="1" x14ac:dyDescent="0.25">
      <c r="C43"/>
      <c r="D43"/>
      <c r="E43"/>
      <c r="F43"/>
    </row>
    <row r="44" spans="3:7" x14ac:dyDescent="0.25">
      <c r="G44" s="3"/>
    </row>
  </sheetData>
  <sheetProtection algorithmName="SHA-512" hashValue="fXQAt/YDJoFaQRlTmtAm2LKY9BlsFcTLqhgVUImdpaoOCfzJSUvTq8QlrCI8d6ut1PphPJ4Qo88+x6Ornu2Jig==" saltValue="LAl4EtdKqTBPUmFVSv17Mw==" spinCount="100000" sheet="1" selectLockedCells="1" selectUnlockedCells="1"/>
  <pageMargins left="0.7" right="0.7" top="0.75" bottom="0.75" header="0.3" footer="0.3"/>
  <pageSetup paperSize="9" orientation="portrait" horizontalDpi="360" verticalDpi="36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7030A0"/>
  </sheetPr>
  <dimension ref="A1:G15"/>
  <sheetViews>
    <sheetView workbookViewId="0">
      <selection activeCell="C12" sqref="C12"/>
    </sheetView>
  </sheetViews>
  <sheetFormatPr defaultColWidth="9.28515625" defaultRowHeight="12.75" x14ac:dyDescent="0.2"/>
  <cols>
    <col min="1" max="1" width="19" style="300" customWidth="1"/>
    <col min="2" max="2" width="18.5703125" style="300" customWidth="1"/>
    <col min="3" max="3" width="34.7109375" style="300" customWidth="1"/>
    <col min="4" max="4" width="30.5703125" style="300" customWidth="1"/>
    <col min="5" max="5" width="25.7109375" style="300" customWidth="1"/>
    <col min="6" max="6" width="17.7109375" style="306" customWidth="1"/>
    <col min="7" max="7" width="24" style="300" customWidth="1"/>
    <col min="8" max="16384" width="9.28515625" style="300"/>
  </cols>
  <sheetData>
    <row r="1" spans="1:7" ht="33.75" customHeight="1" thickBot="1" x14ac:dyDescent="0.25">
      <c r="A1" s="523" t="s">
        <v>403</v>
      </c>
      <c r="B1" s="523"/>
      <c r="C1" s="523"/>
      <c r="E1" s="524" t="s">
        <v>397</v>
      </c>
      <c r="F1" s="524"/>
      <c r="G1" s="524"/>
    </row>
    <row r="2" spans="1:7" s="303" customFormat="1" ht="15" x14ac:dyDescent="0.25">
      <c r="A2" s="301" t="s">
        <v>398</v>
      </c>
      <c r="B2" s="301" t="s">
        <v>399</v>
      </c>
      <c r="C2" s="302" t="s">
        <v>400</v>
      </c>
      <c r="E2" s="301" t="s">
        <v>398</v>
      </c>
      <c r="F2" s="301" t="s">
        <v>399</v>
      </c>
      <c r="G2" s="302" t="s">
        <v>400</v>
      </c>
    </row>
    <row r="3" spans="1:7" ht="25.5" x14ac:dyDescent="0.2">
      <c r="A3" s="304" t="s">
        <v>401</v>
      </c>
      <c r="B3" s="304" t="b">
        <v>0</v>
      </c>
      <c r="C3" s="305" t="s">
        <v>402</v>
      </c>
      <c r="F3" s="300"/>
    </row>
    <row r="4" spans="1:7" x14ac:dyDescent="0.2">
      <c r="F4" s="300"/>
    </row>
    <row r="5" spans="1:7" x14ac:dyDescent="0.2">
      <c r="F5" s="300"/>
    </row>
    <row r="6" spans="1:7" x14ac:dyDescent="0.2">
      <c r="F6" s="300"/>
    </row>
    <row r="7" spans="1:7" x14ac:dyDescent="0.2">
      <c r="F7" s="300"/>
    </row>
    <row r="8" spans="1:7" x14ac:dyDescent="0.2">
      <c r="F8" s="300"/>
    </row>
    <row r="9" spans="1:7" x14ac:dyDescent="0.2">
      <c r="F9" s="300"/>
    </row>
    <row r="10" spans="1:7" x14ac:dyDescent="0.2">
      <c r="F10" s="300"/>
    </row>
    <row r="11" spans="1:7" x14ac:dyDescent="0.2">
      <c r="F11" s="300"/>
    </row>
    <row r="12" spans="1:7" x14ac:dyDescent="0.2">
      <c r="F12" s="300"/>
    </row>
    <row r="13" spans="1:7" x14ac:dyDescent="0.2">
      <c r="F13" s="300"/>
    </row>
    <row r="14" spans="1:7" x14ac:dyDescent="0.2">
      <c r="F14" s="300"/>
    </row>
    <row r="15" spans="1:7" x14ac:dyDescent="0.2">
      <c r="F15" s="300"/>
    </row>
  </sheetData>
  <sheetProtection algorithmName="SHA-512" hashValue="DqsUVA832yVBcdyHnQm3L0574mnt62S84dpaMSNwKp9b6F8nrkNDLjwFPVe3cCHNRo/1nqNJ4YBXXtoLXytcNg==" saltValue="sactkwuyOF9g7er7bnt6Bw==" spinCount="100000" sheet="1" objects="1" scenarios="1"/>
  <mergeCells count="2">
    <mergeCell ref="A1:C1"/>
    <mergeCell ref="E1:G1"/>
  </mergeCells>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rgb="FFB381D9"/>
  </sheetPr>
  <dimension ref="A1:I7"/>
  <sheetViews>
    <sheetView zoomScale="85" zoomScaleNormal="85" workbookViewId="0">
      <selection activeCell="D17" sqref="D17"/>
    </sheetView>
  </sheetViews>
  <sheetFormatPr defaultColWidth="9.28515625" defaultRowHeight="12.75" x14ac:dyDescent="0.2"/>
  <cols>
    <col min="1" max="1" width="14.42578125" style="27" bestFit="1" customWidth="1"/>
    <col min="2" max="5" width="9.28515625" style="27"/>
    <col min="6" max="7" width="9.7109375" style="27" customWidth="1"/>
    <col min="8" max="8" width="14.28515625" style="27" customWidth="1"/>
    <col min="9" max="16384" width="9.28515625" style="3"/>
  </cols>
  <sheetData>
    <row r="1" spans="1:9" ht="45" x14ac:dyDescent="0.2">
      <c r="A1" s="24" t="s">
        <v>94</v>
      </c>
      <c r="B1" s="24" t="s">
        <v>95</v>
      </c>
      <c r="C1" s="24" t="s">
        <v>96</v>
      </c>
      <c r="D1" s="24" t="s">
        <v>97</v>
      </c>
      <c r="E1" s="24" t="s">
        <v>98</v>
      </c>
      <c r="F1" s="24" t="s">
        <v>99</v>
      </c>
      <c r="G1" s="24" t="s">
        <v>100</v>
      </c>
      <c r="H1" s="24" t="s">
        <v>101</v>
      </c>
    </row>
    <row r="2" spans="1:9" ht="15" x14ac:dyDescent="0.2">
      <c r="A2" s="18" t="s">
        <v>379</v>
      </c>
      <c r="B2" s="184" t="s">
        <v>389</v>
      </c>
      <c r="C2" s="184" t="s">
        <v>389</v>
      </c>
      <c r="D2" s="18">
        <v>999</v>
      </c>
      <c r="E2" s="18">
        <v>999</v>
      </c>
      <c r="F2" s="25" t="s">
        <v>102</v>
      </c>
      <c r="G2" s="25" t="s">
        <v>103</v>
      </c>
      <c r="H2" s="26" t="s">
        <v>104</v>
      </c>
      <c r="I2" s="183"/>
    </row>
    <row r="3" spans="1:9" ht="15" x14ac:dyDescent="0.2">
      <c r="A3" s="18" t="s">
        <v>379</v>
      </c>
      <c r="B3" s="184" t="s">
        <v>385</v>
      </c>
      <c r="C3" s="184" t="s">
        <v>385</v>
      </c>
      <c r="D3" s="18">
        <v>999</v>
      </c>
      <c r="E3" s="18">
        <v>999</v>
      </c>
      <c r="F3" s="25" t="s">
        <v>102</v>
      </c>
      <c r="G3" s="25" t="s">
        <v>103</v>
      </c>
      <c r="H3" s="26" t="s">
        <v>63</v>
      </c>
      <c r="I3" s="183"/>
    </row>
    <row r="4" spans="1:9" ht="15" x14ac:dyDescent="0.2">
      <c r="A4" s="18" t="s">
        <v>369</v>
      </c>
      <c r="B4" s="184" t="s">
        <v>438</v>
      </c>
      <c r="C4" s="18" t="s">
        <v>438</v>
      </c>
      <c r="D4" s="18">
        <v>999</v>
      </c>
      <c r="E4" s="18">
        <v>999</v>
      </c>
      <c r="F4" s="25" t="s">
        <v>102</v>
      </c>
      <c r="G4" s="25" t="s">
        <v>103</v>
      </c>
      <c r="H4" s="26" t="s">
        <v>104</v>
      </c>
      <c r="I4" s="183"/>
    </row>
    <row r="5" spans="1:9" ht="15" x14ac:dyDescent="0.2">
      <c r="A5" s="184" t="s">
        <v>370</v>
      </c>
      <c r="B5" s="184" t="s">
        <v>445</v>
      </c>
      <c r="C5" s="18" t="s">
        <v>445</v>
      </c>
      <c r="D5" s="18">
        <v>999</v>
      </c>
      <c r="E5" s="18">
        <v>999</v>
      </c>
      <c r="F5" s="25" t="s">
        <v>102</v>
      </c>
      <c r="G5" s="25" t="s">
        <v>103</v>
      </c>
      <c r="H5" s="26" t="s">
        <v>104</v>
      </c>
      <c r="I5" s="183"/>
    </row>
    <row r="6" spans="1:9" ht="15" x14ac:dyDescent="0.2">
      <c r="A6" s="184" t="s">
        <v>326</v>
      </c>
      <c r="B6" s="184" t="s">
        <v>447</v>
      </c>
      <c r="C6" s="184" t="s">
        <v>447</v>
      </c>
      <c r="D6" s="18">
        <v>999</v>
      </c>
      <c r="E6" s="18">
        <v>999</v>
      </c>
      <c r="F6" s="25" t="s">
        <v>102</v>
      </c>
      <c r="G6" s="25" t="s">
        <v>103</v>
      </c>
      <c r="H6" s="26" t="s">
        <v>104</v>
      </c>
      <c r="I6" s="183"/>
    </row>
    <row r="7" spans="1:9" ht="15" x14ac:dyDescent="0.2">
      <c r="A7" s="184" t="s">
        <v>147</v>
      </c>
      <c r="B7" s="27" t="s">
        <v>447</v>
      </c>
      <c r="C7" s="27" t="s">
        <v>447</v>
      </c>
      <c r="D7" s="27">
        <v>999</v>
      </c>
      <c r="E7" s="27">
        <v>999</v>
      </c>
      <c r="F7" s="25" t="s">
        <v>102</v>
      </c>
      <c r="G7" s="25" t="s">
        <v>103</v>
      </c>
      <c r="H7" s="26" t="s">
        <v>104</v>
      </c>
      <c r="I7" s="183"/>
    </row>
  </sheetData>
  <sheetProtection sheet="1" selectLockedCells="1" selectUnlockedCells="1"/>
  <phoneticPr fontId="25" type="noConversion"/>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4">
    <tabColor rgb="FFB381D9"/>
  </sheetPr>
  <dimension ref="A1:I13"/>
  <sheetViews>
    <sheetView workbookViewId="0">
      <selection activeCell="I1" sqref="I1"/>
    </sheetView>
  </sheetViews>
  <sheetFormatPr defaultRowHeight="15" x14ac:dyDescent="0.25"/>
  <cols>
    <col min="2" max="2" width="11.7109375" customWidth="1"/>
    <col min="8" max="8" width="10" customWidth="1"/>
    <col min="9" max="9" width="37.5703125" customWidth="1"/>
  </cols>
  <sheetData>
    <row r="1" spans="1:9" ht="60.75" thickBot="1" x14ac:dyDescent="0.3">
      <c r="A1" s="162" t="s">
        <v>106</v>
      </c>
      <c r="B1" s="162" t="s">
        <v>107</v>
      </c>
      <c r="C1" s="162" t="s">
        <v>95</v>
      </c>
      <c r="D1" s="162" t="s">
        <v>96</v>
      </c>
      <c r="E1" s="162" t="s">
        <v>97</v>
      </c>
      <c r="F1" s="162" t="s">
        <v>98</v>
      </c>
      <c r="G1" s="162" t="s">
        <v>539</v>
      </c>
      <c r="H1" s="162" t="s">
        <v>540</v>
      </c>
      <c r="I1" s="426" t="s">
        <v>547</v>
      </c>
    </row>
    <row r="2" spans="1:9" x14ac:dyDescent="0.25">
      <c r="A2" s="307" t="s">
        <v>112</v>
      </c>
      <c r="B2" s="308" t="s">
        <v>369</v>
      </c>
      <c r="C2" s="308" t="s">
        <v>103</v>
      </c>
      <c r="D2" s="308" t="s">
        <v>404</v>
      </c>
      <c r="E2" s="308">
        <v>1</v>
      </c>
      <c r="F2" s="308">
        <v>1</v>
      </c>
      <c r="G2" s="308" t="s">
        <v>63</v>
      </c>
      <c r="H2" s="427"/>
    </row>
    <row r="3" spans="1:9" x14ac:dyDescent="0.25">
      <c r="A3" s="309" t="s">
        <v>112</v>
      </c>
      <c r="B3" s="310" t="s">
        <v>369</v>
      </c>
      <c r="C3" s="310" t="s">
        <v>456</v>
      </c>
      <c r="D3" s="310" t="s">
        <v>537</v>
      </c>
      <c r="E3" s="310">
        <v>1</v>
      </c>
      <c r="F3" s="310">
        <v>1</v>
      </c>
      <c r="G3" s="310" t="s">
        <v>63</v>
      </c>
      <c r="H3" s="428"/>
    </row>
    <row r="4" spans="1:9" x14ac:dyDescent="0.25">
      <c r="A4" s="309" t="s">
        <v>112</v>
      </c>
      <c r="B4" s="310" t="s">
        <v>369</v>
      </c>
      <c r="C4" s="310" t="s">
        <v>538</v>
      </c>
      <c r="D4" s="310" t="s">
        <v>411</v>
      </c>
      <c r="E4" s="310">
        <v>1</v>
      </c>
      <c r="F4" s="310">
        <v>1</v>
      </c>
      <c r="G4" s="310" t="s">
        <v>63</v>
      </c>
      <c r="H4" s="429"/>
    </row>
    <row r="5" spans="1:9" ht="15.75" thickBot="1" x14ac:dyDescent="0.3">
      <c r="A5" s="312" t="s">
        <v>112</v>
      </c>
      <c r="B5" s="313" t="s">
        <v>369</v>
      </c>
      <c r="C5" s="313" t="s">
        <v>438</v>
      </c>
      <c r="D5" s="313" t="s">
        <v>438</v>
      </c>
      <c r="E5" s="313">
        <v>999</v>
      </c>
      <c r="F5" s="313">
        <v>999</v>
      </c>
      <c r="G5" s="313" t="s">
        <v>104</v>
      </c>
      <c r="H5" s="430" t="s">
        <v>541</v>
      </c>
    </row>
    <row r="6" spans="1:9" x14ac:dyDescent="0.25">
      <c r="A6" s="307" t="s">
        <v>112</v>
      </c>
      <c r="B6" s="308" t="s">
        <v>370</v>
      </c>
      <c r="C6" s="308" t="s">
        <v>103</v>
      </c>
      <c r="D6" s="308" t="s">
        <v>405</v>
      </c>
      <c r="E6" s="308">
        <v>1</v>
      </c>
      <c r="F6" s="308">
        <v>1</v>
      </c>
      <c r="G6" s="308" t="s">
        <v>63</v>
      </c>
      <c r="H6" s="431"/>
    </row>
    <row r="7" spans="1:9" x14ac:dyDescent="0.25">
      <c r="A7" s="309" t="s">
        <v>112</v>
      </c>
      <c r="B7" s="310" t="s">
        <v>370</v>
      </c>
      <c r="C7" s="310" t="s">
        <v>406</v>
      </c>
      <c r="D7" s="310" t="s">
        <v>413</v>
      </c>
      <c r="E7" s="310">
        <v>1</v>
      </c>
      <c r="F7" s="310">
        <v>1</v>
      </c>
      <c r="G7" s="310" t="s">
        <v>63</v>
      </c>
      <c r="H7" s="428"/>
    </row>
    <row r="8" spans="1:9" x14ac:dyDescent="0.25">
      <c r="A8" s="309" t="s">
        <v>112</v>
      </c>
      <c r="B8" s="310" t="s">
        <v>370</v>
      </c>
      <c r="C8" s="310" t="s">
        <v>412</v>
      </c>
      <c r="D8" s="310" t="s">
        <v>407</v>
      </c>
      <c r="E8" s="310">
        <v>1</v>
      </c>
      <c r="F8" s="310">
        <v>1</v>
      </c>
      <c r="G8" s="310" t="s">
        <v>63</v>
      </c>
      <c r="H8" s="428"/>
    </row>
    <row r="9" spans="1:9" ht="15.75" thickBot="1" x14ac:dyDescent="0.3">
      <c r="A9" s="312" t="s">
        <v>112</v>
      </c>
      <c r="B9" s="313" t="s">
        <v>370</v>
      </c>
      <c r="C9" s="313" t="s">
        <v>445</v>
      </c>
      <c r="D9" s="313" t="s">
        <v>445</v>
      </c>
      <c r="E9" s="313">
        <v>999</v>
      </c>
      <c r="F9" s="313">
        <v>999</v>
      </c>
      <c r="G9" s="313" t="s">
        <v>104</v>
      </c>
      <c r="H9" s="432" t="s">
        <v>542</v>
      </c>
    </row>
    <row r="10" spans="1:9" x14ac:dyDescent="0.25">
      <c r="A10" s="433" t="s">
        <v>112</v>
      </c>
      <c r="B10" s="308" t="s">
        <v>326</v>
      </c>
      <c r="C10" s="308" t="s">
        <v>103</v>
      </c>
      <c r="D10" s="308" t="s">
        <v>408</v>
      </c>
      <c r="E10" s="308">
        <v>1</v>
      </c>
      <c r="F10" s="308">
        <v>1</v>
      </c>
      <c r="G10" s="308" t="s">
        <v>63</v>
      </c>
      <c r="H10" s="434"/>
    </row>
    <row r="11" spans="1:9" x14ac:dyDescent="0.25">
      <c r="A11" s="435" t="s">
        <v>112</v>
      </c>
      <c r="B11" s="310" t="s">
        <v>326</v>
      </c>
      <c r="C11" s="310" t="s">
        <v>409</v>
      </c>
      <c r="D11" s="310" t="s">
        <v>414</v>
      </c>
      <c r="E11" s="310">
        <v>1</v>
      </c>
      <c r="F11" s="310">
        <v>1</v>
      </c>
      <c r="G11" s="310" t="s">
        <v>63</v>
      </c>
      <c r="H11" s="429"/>
    </row>
    <row r="12" spans="1:9" x14ac:dyDescent="0.25">
      <c r="A12" s="309" t="s">
        <v>112</v>
      </c>
      <c r="B12" s="311" t="s">
        <v>326</v>
      </c>
      <c r="C12" s="436" t="s">
        <v>388</v>
      </c>
      <c r="D12" s="436" t="s">
        <v>410</v>
      </c>
      <c r="E12" s="436">
        <v>1</v>
      </c>
      <c r="F12" s="436">
        <v>1</v>
      </c>
      <c r="G12" s="310" t="s">
        <v>63</v>
      </c>
      <c r="H12" s="428"/>
    </row>
    <row r="13" spans="1:9" ht="15.75" thickBot="1" x14ac:dyDescent="0.3">
      <c r="A13" s="437" t="s">
        <v>112</v>
      </c>
      <c r="B13" s="315" t="s">
        <v>326</v>
      </c>
      <c r="C13" s="438" t="s">
        <v>447</v>
      </c>
      <c r="D13" s="438" t="s">
        <v>447</v>
      </c>
      <c r="E13" s="438">
        <v>999</v>
      </c>
      <c r="F13" s="438">
        <v>999</v>
      </c>
      <c r="G13" s="314" t="s">
        <v>104</v>
      </c>
      <c r="H13" s="432" t="s">
        <v>543</v>
      </c>
    </row>
  </sheetData>
  <sheetProtection sheet="1" selectLockedCells="1" selectUnlockedCells="1"/>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0">
    <tabColor rgb="FFB381D9"/>
    <pageSetUpPr fitToPage="1"/>
  </sheetPr>
  <dimension ref="A1:M145"/>
  <sheetViews>
    <sheetView zoomScale="85" zoomScaleNormal="85" workbookViewId="0">
      <pane ySplit="1" topLeftCell="A2" activePane="bottomLeft" state="frozen"/>
      <selection sqref="A1:XFD1048576"/>
      <selection pane="bottomLeft" activeCell="B14" sqref="B14"/>
    </sheetView>
  </sheetViews>
  <sheetFormatPr defaultColWidth="8.7109375" defaultRowHeight="15" x14ac:dyDescent="0.25"/>
  <cols>
    <col min="1" max="1" width="8.28515625" style="28" customWidth="1"/>
    <col min="2" max="2" width="11.7109375" style="29" bestFit="1" customWidth="1"/>
    <col min="3" max="3" width="117.28515625" style="28" customWidth="1"/>
    <col min="4" max="4" width="18.5703125" style="28" bestFit="1" customWidth="1"/>
    <col min="5" max="5" width="15.42578125" style="28" bestFit="1" customWidth="1"/>
    <col min="6" max="6" width="20.28515625" style="28" bestFit="1" customWidth="1"/>
    <col min="7" max="7" width="15" style="28" bestFit="1" customWidth="1"/>
    <col min="8" max="8" width="13.5703125" style="28" bestFit="1" customWidth="1"/>
    <col min="9" max="9" width="15.42578125" style="28" bestFit="1" customWidth="1"/>
    <col min="10" max="12" width="19.28515625" style="28" customWidth="1"/>
    <col min="13" max="13" width="114.28515625" style="38" customWidth="1"/>
    <col min="14" max="20" width="11.7109375" style="28" customWidth="1"/>
    <col min="21" max="21" width="10" style="28" customWidth="1"/>
    <col min="22" max="16384" width="8.7109375" style="28"/>
  </cols>
  <sheetData>
    <row r="1" spans="1:13" s="36" customFormat="1" ht="45.75" thickBot="1" x14ac:dyDescent="0.3">
      <c r="A1" s="37" t="s">
        <v>106</v>
      </c>
      <c r="B1" s="37" t="s">
        <v>94</v>
      </c>
      <c r="C1" s="37" t="s">
        <v>115</v>
      </c>
      <c r="D1" s="37" t="s">
        <v>116</v>
      </c>
      <c r="E1" s="37" t="s">
        <v>117</v>
      </c>
      <c r="F1" s="37" t="s">
        <v>118</v>
      </c>
      <c r="G1" s="37" t="s">
        <v>119</v>
      </c>
      <c r="H1" s="37" t="s">
        <v>120</v>
      </c>
      <c r="I1" s="37" t="s">
        <v>121</v>
      </c>
      <c r="J1" s="37" t="s">
        <v>122</v>
      </c>
      <c r="K1" s="162" t="s">
        <v>226</v>
      </c>
      <c r="L1" s="162" t="s">
        <v>139</v>
      </c>
      <c r="M1" s="21" t="s">
        <v>123</v>
      </c>
    </row>
    <row r="2" spans="1:13" s="190" customFormat="1" ht="14.65" customHeight="1" x14ac:dyDescent="0.25">
      <c r="A2" s="165" t="s">
        <v>112</v>
      </c>
      <c r="B2" s="166" t="s">
        <v>379</v>
      </c>
      <c r="C2" s="362" t="s">
        <v>157</v>
      </c>
      <c r="D2" s="166" t="s">
        <v>103</v>
      </c>
      <c r="E2" s="166" t="s">
        <v>103</v>
      </c>
      <c r="F2" s="363">
        <v>999</v>
      </c>
      <c r="G2" s="363">
        <v>999</v>
      </c>
      <c r="H2" s="364" t="s">
        <v>146</v>
      </c>
      <c r="I2" s="365">
        <v>0.1</v>
      </c>
      <c r="J2" s="364" t="s">
        <v>63</v>
      </c>
      <c r="K2" s="364" t="s">
        <v>63</v>
      </c>
      <c r="L2" s="364">
        <v>2</v>
      </c>
      <c r="M2" s="366" t="s">
        <v>441</v>
      </c>
    </row>
    <row r="3" spans="1:13" s="190" customFormat="1" ht="14.65" customHeight="1" x14ac:dyDescent="0.25">
      <c r="A3" s="174" t="s">
        <v>112</v>
      </c>
      <c r="B3" s="175" t="s">
        <v>379</v>
      </c>
      <c r="C3" s="358" t="s">
        <v>442</v>
      </c>
      <c r="D3" s="175" t="s">
        <v>386</v>
      </c>
      <c r="E3" s="175" t="s">
        <v>386</v>
      </c>
      <c r="F3" s="359">
        <v>999</v>
      </c>
      <c r="G3" s="359">
        <v>999</v>
      </c>
      <c r="H3" s="360" t="s">
        <v>146</v>
      </c>
      <c r="I3" s="361">
        <v>0.1</v>
      </c>
      <c r="J3" s="360" t="s">
        <v>63</v>
      </c>
      <c r="K3" s="360" t="s">
        <v>63</v>
      </c>
      <c r="L3" s="360">
        <v>2</v>
      </c>
      <c r="M3" s="367" t="s">
        <v>440</v>
      </c>
    </row>
    <row r="4" spans="1:13" s="190" customFormat="1" ht="14.65" customHeight="1" x14ac:dyDescent="0.25">
      <c r="A4" s="192" t="s">
        <v>112</v>
      </c>
      <c r="B4" s="368" t="s">
        <v>379</v>
      </c>
      <c r="C4" s="369" t="s">
        <v>443</v>
      </c>
      <c r="D4" s="368" t="s">
        <v>103</v>
      </c>
      <c r="E4" s="368" t="s">
        <v>103</v>
      </c>
      <c r="F4" s="370">
        <v>999</v>
      </c>
      <c r="G4" s="370">
        <v>999</v>
      </c>
      <c r="H4" s="371" t="s">
        <v>146</v>
      </c>
      <c r="I4" s="372">
        <v>0.1</v>
      </c>
      <c r="J4" s="371" t="s">
        <v>63</v>
      </c>
      <c r="K4" s="371" t="s">
        <v>63</v>
      </c>
      <c r="L4" s="371">
        <v>2</v>
      </c>
      <c r="M4" s="373" t="s">
        <v>439</v>
      </c>
    </row>
    <row r="5" spans="1:13" s="190" customFormat="1" ht="14.65" customHeight="1" thickBot="1" x14ac:dyDescent="0.3">
      <c r="A5" s="192" t="s">
        <v>112</v>
      </c>
      <c r="B5" s="368" t="s">
        <v>379</v>
      </c>
      <c r="C5" s="369" t="s">
        <v>453</v>
      </c>
      <c r="D5" s="368" t="s">
        <v>450</v>
      </c>
      <c r="E5" s="368" t="s">
        <v>385</v>
      </c>
      <c r="F5" s="370">
        <v>1</v>
      </c>
      <c r="G5" s="370">
        <v>999</v>
      </c>
      <c r="H5" s="371" t="s">
        <v>146</v>
      </c>
      <c r="I5" s="372">
        <v>0.1</v>
      </c>
      <c r="J5" s="371" t="s">
        <v>63</v>
      </c>
      <c r="K5" s="371" t="s">
        <v>104</v>
      </c>
      <c r="L5" s="371">
        <v>1</v>
      </c>
      <c r="M5" s="373" t="s">
        <v>454</v>
      </c>
    </row>
    <row r="6" spans="1:13" customFormat="1" ht="14.65" customHeight="1" thickBot="1" x14ac:dyDescent="0.3">
      <c r="A6" s="374" t="s">
        <v>112</v>
      </c>
      <c r="B6" s="375" t="s">
        <v>369</v>
      </c>
      <c r="C6" s="376" t="s">
        <v>437</v>
      </c>
      <c r="D6" s="375" t="s">
        <v>438</v>
      </c>
      <c r="E6" s="375" t="s">
        <v>438</v>
      </c>
      <c r="F6" s="377">
        <v>999</v>
      </c>
      <c r="G6" s="377">
        <v>999</v>
      </c>
      <c r="H6" s="378" t="s">
        <v>146</v>
      </c>
      <c r="I6" s="379">
        <v>0.1</v>
      </c>
      <c r="J6" s="378" t="s">
        <v>63</v>
      </c>
      <c r="K6" s="378" t="s">
        <v>63</v>
      </c>
      <c r="L6" s="378">
        <v>1</v>
      </c>
      <c r="M6" s="380" t="s">
        <v>439</v>
      </c>
    </row>
    <row r="7" spans="1:13" customFormat="1" ht="14.65" customHeight="1" thickBot="1" x14ac:dyDescent="0.3">
      <c r="A7" s="176" t="s">
        <v>112</v>
      </c>
      <c r="B7" s="177" t="s">
        <v>370</v>
      </c>
      <c r="C7" s="381" t="s">
        <v>444</v>
      </c>
      <c r="D7" s="177" t="s">
        <v>445</v>
      </c>
      <c r="E7" s="177" t="s">
        <v>445</v>
      </c>
      <c r="F7" s="382">
        <v>999</v>
      </c>
      <c r="G7" s="382">
        <v>999</v>
      </c>
      <c r="H7" s="383" t="s">
        <v>146</v>
      </c>
      <c r="I7" s="384">
        <v>0.1</v>
      </c>
      <c r="J7" s="383" t="s">
        <v>63</v>
      </c>
      <c r="K7" s="383" t="s">
        <v>63</v>
      </c>
      <c r="L7" s="383">
        <v>1</v>
      </c>
      <c r="M7" s="385" t="s">
        <v>439</v>
      </c>
    </row>
    <row r="8" spans="1:13" customFormat="1" ht="14.65" customHeight="1" thickBot="1" x14ac:dyDescent="0.3">
      <c r="A8" s="374" t="s">
        <v>112</v>
      </c>
      <c r="B8" s="375" t="s">
        <v>326</v>
      </c>
      <c r="C8" s="376" t="s">
        <v>446</v>
      </c>
      <c r="D8" s="375" t="s">
        <v>447</v>
      </c>
      <c r="E8" s="375" t="s">
        <v>447</v>
      </c>
      <c r="F8" s="377">
        <v>999</v>
      </c>
      <c r="G8" s="377">
        <v>999</v>
      </c>
      <c r="H8" s="378" t="s">
        <v>146</v>
      </c>
      <c r="I8" s="379">
        <v>0.1</v>
      </c>
      <c r="J8" s="378" t="s">
        <v>63</v>
      </c>
      <c r="K8" s="378" t="s">
        <v>63</v>
      </c>
      <c r="L8" s="378">
        <v>1</v>
      </c>
      <c r="M8" s="380" t="s">
        <v>439</v>
      </c>
    </row>
    <row r="9" spans="1:13" customFormat="1" ht="14.65" customHeight="1" thickBot="1" x14ac:dyDescent="0.3">
      <c r="A9" s="386" t="s">
        <v>112</v>
      </c>
      <c r="B9" s="387" t="s">
        <v>147</v>
      </c>
      <c r="C9" s="388" t="s">
        <v>446</v>
      </c>
      <c r="D9" s="387" t="s">
        <v>447</v>
      </c>
      <c r="E9" s="387" t="s">
        <v>447</v>
      </c>
      <c r="F9" s="389">
        <v>999</v>
      </c>
      <c r="G9" s="389">
        <v>999</v>
      </c>
      <c r="H9" s="390" t="s">
        <v>146</v>
      </c>
      <c r="I9" s="391">
        <v>0.1</v>
      </c>
      <c r="J9" s="390" t="s">
        <v>63</v>
      </c>
      <c r="K9" s="390" t="s">
        <v>63</v>
      </c>
      <c r="L9" s="390">
        <v>1</v>
      </c>
      <c r="M9" s="392" t="s">
        <v>439</v>
      </c>
    </row>
    <row r="10" spans="1:13" s="190" customFormat="1" ht="14.65" customHeight="1" x14ac:dyDescent="0.25">
      <c r="A10" s="192" t="s">
        <v>112</v>
      </c>
      <c r="B10" s="368" t="s">
        <v>369</v>
      </c>
      <c r="C10" s="369" t="s">
        <v>479</v>
      </c>
      <c r="D10" s="368" t="s">
        <v>456</v>
      </c>
      <c r="E10" s="368" t="s">
        <v>480</v>
      </c>
      <c r="F10" s="370">
        <v>1</v>
      </c>
      <c r="G10" s="370">
        <v>999</v>
      </c>
      <c r="H10" s="371" t="s">
        <v>146</v>
      </c>
      <c r="I10" s="372">
        <v>0.1</v>
      </c>
      <c r="J10" s="371" t="s">
        <v>63</v>
      </c>
      <c r="K10" s="371" t="s">
        <v>104</v>
      </c>
      <c r="L10" s="371">
        <v>1</v>
      </c>
      <c r="M10" s="373" t="s">
        <v>481</v>
      </c>
    </row>
    <row r="11" spans="1:13" s="190" customFormat="1" ht="14.65" customHeight="1" x14ac:dyDescent="0.25">
      <c r="A11" s="192" t="s">
        <v>112</v>
      </c>
      <c r="B11" s="368" t="s">
        <v>370</v>
      </c>
      <c r="C11" s="369" t="s">
        <v>482</v>
      </c>
      <c r="D11" s="368" t="s">
        <v>406</v>
      </c>
      <c r="E11" s="368" t="s">
        <v>484</v>
      </c>
      <c r="F11" s="370">
        <v>1</v>
      </c>
      <c r="G11" s="370">
        <v>999</v>
      </c>
      <c r="H11" s="371" t="s">
        <v>146</v>
      </c>
      <c r="I11" s="372">
        <v>0.1</v>
      </c>
      <c r="J11" s="371" t="s">
        <v>63</v>
      </c>
      <c r="K11" s="371" t="s">
        <v>104</v>
      </c>
      <c r="L11" s="371">
        <v>1</v>
      </c>
      <c r="M11" s="373" t="s">
        <v>481</v>
      </c>
    </row>
    <row r="12" spans="1:13" s="190" customFormat="1" ht="14.65" customHeight="1" x14ac:dyDescent="0.25">
      <c r="A12" s="192" t="s">
        <v>112</v>
      </c>
      <c r="B12" s="368" t="s">
        <v>326</v>
      </c>
      <c r="C12" s="369" t="s">
        <v>483</v>
      </c>
      <c r="D12" s="368" t="s">
        <v>409</v>
      </c>
      <c r="E12" s="368" t="s">
        <v>485</v>
      </c>
      <c r="F12" s="370">
        <v>1</v>
      </c>
      <c r="G12" s="370">
        <v>999</v>
      </c>
      <c r="H12" s="371" t="s">
        <v>146</v>
      </c>
      <c r="I12" s="372">
        <v>0.1</v>
      </c>
      <c r="J12" s="371" t="s">
        <v>63</v>
      </c>
      <c r="K12" s="371" t="s">
        <v>104</v>
      </c>
      <c r="L12" s="371">
        <v>1</v>
      </c>
      <c r="M12" s="373" t="s">
        <v>481</v>
      </c>
    </row>
    <row r="13" spans="1:13" s="190" customFormat="1" ht="14.65" customHeight="1" x14ac:dyDescent="0.25">
      <c r="A13" s="192" t="s">
        <v>112</v>
      </c>
      <c r="B13" s="368" t="s">
        <v>372</v>
      </c>
      <c r="C13" s="369" t="s">
        <v>519</v>
      </c>
      <c r="D13" s="368" t="s">
        <v>113</v>
      </c>
      <c r="E13" s="368" t="s">
        <v>113</v>
      </c>
      <c r="F13" s="370">
        <v>999</v>
      </c>
      <c r="G13" s="370">
        <v>999</v>
      </c>
      <c r="H13" s="371" t="s">
        <v>146</v>
      </c>
      <c r="I13" s="372">
        <v>0.1</v>
      </c>
      <c r="J13" s="371" t="s">
        <v>63</v>
      </c>
      <c r="K13" s="371" t="s">
        <v>104</v>
      </c>
      <c r="L13" s="371">
        <v>1</v>
      </c>
      <c r="M13" s="373" t="s">
        <v>481</v>
      </c>
    </row>
    <row r="14" spans="1:13" s="190" customFormat="1" ht="14.65" customHeight="1" x14ac:dyDescent="0.25">
      <c r="A14" s="192" t="s">
        <v>112</v>
      </c>
      <c r="B14" s="368" t="s">
        <v>147</v>
      </c>
      <c r="C14" s="369" t="s">
        <v>483</v>
      </c>
      <c r="D14" s="368" t="s">
        <v>409</v>
      </c>
      <c r="E14" s="368" t="s">
        <v>485</v>
      </c>
      <c r="F14" s="370">
        <v>1</v>
      </c>
      <c r="G14" s="370">
        <v>999</v>
      </c>
      <c r="H14" s="371" t="s">
        <v>146</v>
      </c>
      <c r="I14" s="372">
        <v>0.1</v>
      </c>
      <c r="J14" s="371" t="s">
        <v>63</v>
      </c>
      <c r="K14" s="371" t="s">
        <v>104</v>
      </c>
      <c r="L14" s="371">
        <v>1</v>
      </c>
      <c r="M14" s="373" t="s">
        <v>481</v>
      </c>
    </row>
    <row r="15" spans="1:13" s="190" customFormat="1" ht="14.65" customHeight="1" x14ac:dyDescent="0.25">
      <c r="A15" s="179"/>
      <c r="B15" s="179"/>
      <c r="C15" s="178"/>
      <c r="D15" s="179"/>
      <c r="E15" s="179"/>
      <c r="F15" s="180"/>
      <c r="G15" s="180"/>
      <c r="H15" s="181"/>
      <c r="I15" s="182"/>
      <c r="J15" s="181"/>
      <c r="K15" s="181"/>
      <c r="L15" s="181"/>
      <c r="M15" s="189"/>
    </row>
    <row r="16" spans="1:13" s="167" customFormat="1" ht="16.5" customHeight="1" x14ac:dyDescent="0.25">
      <c r="B16" s="168"/>
      <c r="C16" s="169"/>
      <c r="D16" s="168"/>
      <c r="E16" s="168"/>
      <c r="F16" s="525"/>
      <c r="G16" s="525"/>
      <c r="H16" s="170"/>
      <c r="I16" s="171"/>
      <c r="J16" s="172"/>
      <c r="K16" s="172"/>
      <c r="L16" s="172"/>
      <c r="M16" s="173"/>
    </row>
    <row r="17" spans="1:13" s="167" customFormat="1" ht="67.5" customHeight="1" x14ac:dyDescent="0.25">
      <c r="B17" s="168"/>
      <c r="C17" s="169"/>
      <c r="D17" s="168"/>
      <c r="E17" s="168"/>
      <c r="F17" s="525" t="s">
        <v>124</v>
      </c>
      <c r="G17" s="525"/>
      <c r="H17" s="170" t="s">
        <v>125</v>
      </c>
      <c r="I17" s="171" t="s">
        <v>126</v>
      </c>
      <c r="J17" s="172" t="s">
        <v>127</v>
      </c>
      <c r="K17" s="172"/>
      <c r="L17" s="172"/>
      <c r="M17" s="173"/>
    </row>
    <row r="18" spans="1:13" x14ac:dyDescent="0.25">
      <c r="A18" s="35"/>
      <c r="C18" s="50"/>
      <c r="D18" s="50"/>
      <c r="E18" s="50"/>
      <c r="F18" s="50"/>
      <c r="G18" s="50"/>
      <c r="H18" s="50"/>
      <c r="I18" s="50"/>
      <c r="J18" s="50"/>
      <c r="K18" s="50"/>
      <c r="L18" s="50"/>
    </row>
    <row r="19" spans="1:13" x14ac:dyDescent="0.25">
      <c r="A19" s="34" t="s">
        <v>86</v>
      </c>
      <c r="B19" s="33"/>
      <c r="C19" s="32"/>
      <c r="D19" s="32"/>
      <c r="E19" s="32"/>
      <c r="F19" s="32"/>
      <c r="G19" s="32"/>
      <c r="H19" s="32"/>
      <c r="I19" s="32"/>
      <c r="J19" s="32"/>
      <c r="K19" s="32"/>
      <c r="L19" s="32"/>
      <c r="M19" s="39"/>
    </row>
    <row r="20" spans="1:13" x14ac:dyDescent="0.25">
      <c r="A20" s="29" t="s">
        <v>128</v>
      </c>
      <c r="C20" s="50"/>
      <c r="D20" s="50"/>
      <c r="E20" s="50"/>
      <c r="F20" s="50"/>
      <c r="G20" s="50"/>
      <c r="H20" s="50"/>
      <c r="I20" s="50"/>
      <c r="J20" s="50"/>
      <c r="K20" s="50"/>
      <c r="L20" s="50"/>
    </row>
    <row r="21" spans="1:13" x14ac:dyDescent="0.25">
      <c r="A21" s="35" t="s">
        <v>129</v>
      </c>
      <c r="C21" s="50"/>
      <c r="D21" s="50"/>
      <c r="E21" s="50"/>
      <c r="F21" s="50"/>
      <c r="G21" s="50"/>
      <c r="H21" s="50"/>
      <c r="I21" s="50"/>
      <c r="J21" s="50"/>
      <c r="K21" s="50"/>
      <c r="L21" s="50"/>
    </row>
    <row r="22" spans="1:13" x14ac:dyDescent="0.25">
      <c r="A22" s="35" t="s">
        <v>130</v>
      </c>
      <c r="C22" s="50"/>
      <c r="D22" s="50"/>
      <c r="E22" s="50"/>
      <c r="F22" s="50"/>
      <c r="G22" s="50"/>
      <c r="H22" s="50"/>
      <c r="I22" s="50"/>
      <c r="J22" s="50"/>
      <c r="K22" s="50"/>
      <c r="L22" s="50"/>
    </row>
    <row r="23" spans="1:13" x14ac:dyDescent="0.25">
      <c r="A23" s="35" t="s">
        <v>131</v>
      </c>
      <c r="C23" s="50"/>
      <c r="D23" s="50"/>
      <c r="E23" s="50"/>
      <c r="F23" s="50"/>
      <c r="G23" s="50"/>
      <c r="H23" s="50"/>
      <c r="I23" s="50"/>
      <c r="J23" s="50"/>
      <c r="K23" s="50"/>
      <c r="L23" s="50"/>
    </row>
    <row r="24" spans="1:13" x14ac:dyDescent="0.25">
      <c r="A24" s="35"/>
      <c r="C24" s="50"/>
      <c r="D24" s="50"/>
      <c r="E24" s="50"/>
      <c r="F24" s="50"/>
      <c r="G24" s="50"/>
      <c r="H24" s="50"/>
      <c r="I24" s="50"/>
      <c r="J24" s="50"/>
      <c r="K24" s="50"/>
      <c r="L24" s="50"/>
    </row>
    <row r="25" spans="1:13" x14ac:dyDescent="0.25">
      <c r="A25" s="35"/>
      <c r="C25" s="50"/>
      <c r="D25" s="50"/>
      <c r="E25" s="50"/>
      <c r="F25" s="50"/>
      <c r="G25" s="50"/>
      <c r="H25" s="50"/>
      <c r="I25" s="50"/>
      <c r="J25" s="50"/>
      <c r="K25" s="50"/>
      <c r="L25" s="50"/>
    </row>
    <row r="26" spans="1:13" x14ac:dyDescent="0.25">
      <c r="A26" s="34" t="s">
        <v>132</v>
      </c>
      <c r="B26" s="33"/>
      <c r="C26" s="32"/>
      <c r="D26" s="32"/>
      <c r="E26" s="32"/>
      <c r="F26" s="32"/>
      <c r="G26" s="32"/>
      <c r="H26" s="32"/>
      <c r="I26" s="32"/>
      <c r="J26" s="32"/>
      <c r="K26" s="32"/>
      <c r="L26" s="32"/>
      <c r="M26" s="39"/>
    </row>
    <row r="27" spans="1:13" x14ac:dyDescent="0.25">
      <c r="A27" s="31" t="s">
        <v>107</v>
      </c>
      <c r="C27" s="29" t="s">
        <v>114</v>
      </c>
      <c r="E27" s="50"/>
      <c r="F27" s="50"/>
      <c r="G27" s="50"/>
      <c r="H27" s="50"/>
      <c r="I27" s="50"/>
      <c r="J27" s="50"/>
      <c r="K27" s="50"/>
      <c r="L27" s="50"/>
    </row>
    <row r="28" spans="1:13" x14ac:dyDescent="0.25">
      <c r="A28" s="31" t="s">
        <v>115</v>
      </c>
      <c r="C28" s="29" t="s">
        <v>133</v>
      </c>
      <c r="E28" s="50"/>
      <c r="F28" s="50"/>
      <c r="G28" s="50"/>
      <c r="H28" s="50"/>
      <c r="I28" s="50"/>
      <c r="J28" s="50"/>
      <c r="K28" s="50"/>
      <c r="L28" s="50"/>
    </row>
    <row r="29" spans="1:13" x14ac:dyDescent="0.25">
      <c r="A29" s="31" t="s">
        <v>134</v>
      </c>
      <c r="C29" s="29"/>
      <c r="E29" s="50"/>
      <c r="F29" s="50"/>
      <c r="G29" s="50"/>
      <c r="H29" s="50"/>
      <c r="I29" s="50"/>
      <c r="J29" s="50"/>
      <c r="K29" s="50"/>
      <c r="L29" s="50"/>
    </row>
    <row r="30" spans="1:13" x14ac:dyDescent="0.25">
      <c r="A30" s="31" t="s">
        <v>135</v>
      </c>
      <c r="C30" s="29"/>
      <c r="E30" s="50"/>
      <c r="F30" s="50"/>
      <c r="G30" s="50"/>
      <c r="H30" s="50"/>
      <c r="I30" s="50"/>
      <c r="J30" s="50"/>
      <c r="K30" s="50"/>
      <c r="L30" s="50"/>
    </row>
    <row r="31" spans="1:13" x14ac:dyDescent="0.25">
      <c r="A31" s="31" t="s">
        <v>118</v>
      </c>
      <c r="C31" s="29"/>
      <c r="E31" s="50"/>
      <c r="F31" s="50"/>
      <c r="G31" s="50"/>
      <c r="H31" s="50"/>
      <c r="I31" s="50"/>
      <c r="J31" s="50"/>
      <c r="K31" s="50"/>
      <c r="L31" s="50"/>
    </row>
    <row r="32" spans="1:13" x14ac:dyDescent="0.25">
      <c r="A32" s="31" t="s">
        <v>119</v>
      </c>
      <c r="C32" s="29"/>
      <c r="E32" s="50"/>
      <c r="F32" s="50"/>
      <c r="G32" s="50"/>
      <c r="H32" s="50"/>
      <c r="I32" s="50"/>
      <c r="J32" s="50"/>
      <c r="K32" s="50"/>
      <c r="L32" s="50"/>
    </row>
    <row r="33" spans="1:12" x14ac:dyDescent="0.25">
      <c r="A33" s="31" t="s">
        <v>120</v>
      </c>
      <c r="C33" s="29"/>
      <c r="E33" s="50"/>
      <c r="F33" s="50"/>
      <c r="G33" s="50"/>
      <c r="H33" s="50"/>
      <c r="I33" s="50"/>
      <c r="J33" s="50"/>
      <c r="K33" s="50"/>
      <c r="L33" s="50"/>
    </row>
    <row r="34" spans="1:12" x14ac:dyDescent="0.25">
      <c r="A34" s="31" t="s">
        <v>136</v>
      </c>
      <c r="C34" s="29"/>
      <c r="E34" s="50"/>
      <c r="F34" s="50"/>
      <c r="G34" s="50"/>
      <c r="H34" s="50"/>
      <c r="I34" s="50"/>
      <c r="J34" s="50"/>
      <c r="K34" s="50"/>
      <c r="L34" s="50"/>
    </row>
    <row r="35" spans="1:12" x14ac:dyDescent="0.25">
      <c r="A35" s="31" t="s">
        <v>122</v>
      </c>
      <c r="C35" s="29"/>
      <c r="E35" s="50"/>
      <c r="F35" s="50"/>
      <c r="G35" s="50"/>
      <c r="H35" s="50"/>
      <c r="I35" s="50"/>
      <c r="J35" s="50"/>
      <c r="K35" s="50"/>
      <c r="L35" s="50"/>
    </row>
    <row r="36" spans="1:12" x14ac:dyDescent="0.25">
      <c r="A36" s="30" t="s">
        <v>123</v>
      </c>
      <c r="C36" s="52" t="s">
        <v>137</v>
      </c>
      <c r="D36" s="52"/>
      <c r="E36" s="52"/>
      <c r="F36" s="52"/>
      <c r="G36" s="52"/>
      <c r="H36" s="52"/>
      <c r="I36" s="50"/>
      <c r="J36" s="50"/>
      <c r="K36" s="50"/>
      <c r="L36" s="50"/>
    </row>
    <row r="37" spans="1:12" x14ac:dyDescent="0.25">
      <c r="A37" s="29"/>
      <c r="C37" s="50"/>
      <c r="D37" s="29"/>
      <c r="E37" s="50"/>
      <c r="F37" s="50"/>
      <c r="G37" s="50"/>
      <c r="H37" s="50"/>
      <c r="I37" s="50"/>
      <c r="J37" s="50"/>
      <c r="K37" s="50"/>
      <c r="L37" s="50"/>
    </row>
    <row r="38" spans="1:12" x14ac:dyDescent="0.25">
      <c r="A38" s="29"/>
      <c r="C38" s="50"/>
      <c r="D38" s="29"/>
      <c r="E38" s="50"/>
      <c r="F38" s="50"/>
      <c r="G38" s="50"/>
      <c r="H38" s="50"/>
      <c r="I38" s="50"/>
      <c r="J38" s="50"/>
      <c r="K38" s="50"/>
      <c r="L38" s="50"/>
    </row>
    <row r="39" spans="1:12" x14ac:dyDescent="0.25">
      <c r="A39" s="53"/>
      <c r="C39" s="50"/>
      <c r="D39" s="29"/>
      <c r="E39" s="50"/>
      <c r="F39" s="50"/>
      <c r="G39" s="50"/>
      <c r="H39" s="50"/>
      <c r="I39" s="50"/>
      <c r="J39" s="50"/>
      <c r="K39" s="50"/>
      <c r="L39" s="50"/>
    </row>
    <row r="40" spans="1:12" x14ac:dyDescent="0.25">
      <c r="A40" s="53"/>
      <c r="C40" s="50"/>
      <c r="D40" s="29"/>
      <c r="E40" s="50"/>
      <c r="F40" s="50"/>
      <c r="G40" s="50"/>
      <c r="H40" s="50"/>
      <c r="I40" s="50"/>
      <c r="J40" s="50"/>
      <c r="K40" s="50"/>
      <c r="L40" s="50"/>
    </row>
    <row r="41" spans="1:12" x14ac:dyDescent="0.25">
      <c r="A41" s="53"/>
      <c r="C41" s="50"/>
      <c r="D41" s="29"/>
      <c r="E41" s="50"/>
      <c r="F41" s="50"/>
      <c r="G41" s="50"/>
      <c r="H41" s="50"/>
      <c r="I41" s="50"/>
      <c r="J41" s="50"/>
      <c r="K41" s="50"/>
      <c r="L41" s="50"/>
    </row>
    <row r="42" spans="1:12" x14ac:dyDescent="0.25">
      <c r="A42" s="53"/>
      <c r="C42" s="50"/>
      <c r="D42" s="29"/>
      <c r="E42" s="50"/>
      <c r="F42" s="50"/>
      <c r="G42" s="50"/>
      <c r="H42" s="50"/>
      <c r="I42" s="50"/>
      <c r="J42" s="50"/>
      <c r="K42" s="50"/>
      <c r="L42" s="50"/>
    </row>
    <row r="43" spans="1:12" x14ac:dyDescent="0.25">
      <c r="A43" s="53"/>
      <c r="C43" s="50"/>
      <c r="D43" s="29"/>
      <c r="E43" s="50"/>
      <c r="F43" s="50"/>
      <c r="G43" s="50"/>
      <c r="H43" s="50"/>
      <c r="I43" s="50"/>
      <c r="J43" s="50"/>
      <c r="K43" s="50"/>
      <c r="L43" s="50"/>
    </row>
    <row r="44" spans="1:12" x14ac:dyDescent="0.25">
      <c r="A44" s="53"/>
      <c r="C44" s="50"/>
      <c r="D44" s="29"/>
      <c r="E44" s="50"/>
      <c r="F44" s="50"/>
      <c r="G44" s="50"/>
      <c r="H44" s="50"/>
      <c r="I44" s="50"/>
      <c r="J44" s="50"/>
      <c r="K44" s="50"/>
      <c r="L44" s="50"/>
    </row>
    <row r="45" spans="1:12" x14ac:dyDescent="0.25">
      <c r="A45" s="53"/>
      <c r="C45" s="50"/>
      <c r="D45" s="29"/>
      <c r="E45" s="50"/>
      <c r="F45" s="50"/>
      <c r="G45" s="50"/>
      <c r="H45" s="50"/>
      <c r="I45" s="50"/>
      <c r="J45" s="50"/>
      <c r="K45" s="50"/>
      <c r="L45" s="50"/>
    </row>
    <row r="46" spans="1:12" x14ac:dyDescent="0.25">
      <c r="A46" s="53"/>
      <c r="C46" s="50"/>
      <c r="D46" s="29"/>
      <c r="E46" s="50"/>
      <c r="F46" s="50"/>
      <c r="G46" s="50"/>
      <c r="H46" s="50"/>
      <c r="I46" s="50"/>
      <c r="J46" s="50"/>
      <c r="K46" s="50"/>
      <c r="L46" s="50"/>
    </row>
    <row r="47" spans="1:12" x14ac:dyDescent="0.25">
      <c r="A47" s="53"/>
      <c r="C47" s="50"/>
      <c r="D47" s="29"/>
      <c r="E47" s="50"/>
      <c r="F47" s="50"/>
      <c r="G47" s="50"/>
      <c r="H47" s="50"/>
      <c r="I47" s="50"/>
      <c r="J47" s="50"/>
      <c r="K47" s="50"/>
      <c r="L47" s="50"/>
    </row>
    <row r="48" spans="1:12" x14ac:dyDescent="0.25">
      <c r="A48" s="53"/>
      <c r="C48" s="50"/>
      <c r="D48" s="29"/>
      <c r="E48" s="50"/>
      <c r="F48" s="50"/>
      <c r="G48" s="50"/>
      <c r="H48" s="50"/>
      <c r="I48" s="50"/>
      <c r="J48" s="50"/>
      <c r="K48" s="50"/>
      <c r="L48" s="50"/>
    </row>
    <row r="49" spans="1:12" x14ac:dyDescent="0.25">
      <c r="A49" s="53"/>
      <c r="C49" s="50"/>
      <c r="D49" s="29"/>
      <c r="E49" s="50"/>
      <c r="F49" s="50"/>
      <c r="G49" s="50"/>
      <c r="H49" s="50"/>
      <c r="I49" s="50"/>
      <c r="J49" s="50"/>
      <c r="K49" s="50"/>
      <c r="L49" s="50"/>
    </row>
    <row r="50" spans="1:12" x14ac:dyDescent="0.25">
      <c r="A50" s="53"/>
      <c r="C50" s="50"/>
      <c r="D50" s="29"/>
      <c r="E50" s="50"/>
      <c r="F50" s="50"/>
      <c r="G50" s="50"/>
      <c r="H50" s="50"/>
      <c r="I50" s="50"/>
      <c r="J50" s="50"/>
      <c r="K50" s="50"/>
      <c r="L50" s="50"/>
    </row>
    <row r="51" spans="1:12" x14ac:dyDescent="0.25">
      <c r="A51" s="53"/>
      <c r="C51" s="50"/>
      <c r="D51" s="29"/>
      <c r="E51" s="50"/>
      <c r="F51" s="50"/>
      <c r="G51" s="50"/>
      <c r="H51" s="50"/>
      <c r="I51" s="50"/>
      <c r="J51" s="50"/>
      <c r="K51" s="50"/>
      <c r="L51" s="50"/>
    </row>
    <row r="52" spans="1:12" x14ac:dyDescent="0.25">
      <c r="A52" s="53"/>
      <c r="C52" s="50"/>
      <c r="D52" s="29"/>
      <c r="E52" s="50"/>
      <c r="F52" s="50"/>
      <c r="G52" s="50"/>
      <c r="H52" s="50"/>
      <c r="I52" s="50"/>
      <c r="J52" s="50"/>
      <c r="K52" s="50"/>
      <c r="L52" s="50"/>
    </row>
    <row r="53" spans="1:12" x14ac:dyDescent="0.25">
      <c r="A53" s="53"/>
      <c r="C53" s="50"/>
      <c r="D53" s="29"/>
      <c r="E53" s="50"/>
      <c r="F53" s="50"/>
      <c r="G53" s="50"/>
      <c r="H53" s="50"/>
      <c r="I53" s="50"/>
      <c r="J53" s="50"/>
      <c r="K53" s="50"/>
      <c r="L53" s="50"/>
    </row>
    <row r="54" spans="1:12" x14ac:dyDescent="0.25">
      <c r="A54" s="53"/>
      <c r="C54" s="50"/>
      <c r="D54" s="29"/>
      <c r="E54" s="50"/>
      <c r="F54" s="50"/>
      <c r="G54" s="50"/>
      <c r="H54" s="50"/>
      <c r="I54" s="50"/>
      <c r="J54" s="50"/>
      <c r="K54" s="50"/>
      <c r="L54" s="50"/>
    </row>
    <row r="55" spans="1:12" x14ac:dyDescent="0.25">
      <c r="A55" s="53"/>
      <c r="C55" s="50"/>
      <c r="D55" s="29"/>
      <c r="E55" s="50"/>
      <c r="F55" s="50"/>
      <c r="G55" s="50"/>
      <c r="H55" s="50"/>
      <c r="I55" s="50"/>
      <c r="J55" s="50"/>
      <c r="K55" s="50"/>
      <c r="L55" s="50"/>
    </row>
    <row r="56" spans="1:12" x14ac:dyDescent="0.25">
      <c r="A56" s="53"/>
      <c r="C56" s="50"/>
      <c r="D56" s="29"/>
      <c r="E56" s="50"/>
      <c r="F56" s="50"/>
      <c r="G56" s="50"/>
      <c r="H56" s="50"/>
      <c r="I56" s="50"/>
      <c r="J56" s="50"/>
      <c r="K56" s="50"/>
      <c r="L56" s="50"/>
    </row>
    <row r="57" spans="1:12" x14ac:dyDescent="0.25">
      <c r="A57" s="53"/>
      <c r="C57" s="50"/>
      <c r="D57" s="29"/>
      <c r="E57" s="50"/>
      <c r="F57" s="50"/>
      <c r="G57" s="50"/>
      <c r="H57" s="50"/>
      <c r="I57" s="50"/>
      <c r="J57" s="50"/>
      <c r="K57" s="50"/>
      <c r="L57" s="50"/>
    </row>
    <row r="58" spans="1:12" x14ac:dyDescent="0.25">
      <c r="A58" s="53"/>
      <c r="C58" s="50"/>
      <c r="D58" s="29"/>
      <c r="E58" s="50"/>
      <c r="F58" s="50"/>
      <c r="G58" s="50"/>
      <c r="H58" s="50"/>
      <c r="I58" s="50"/>
      <c r="J58" s="50"/>
      <c r="K58" s="50"/>
      <c r="L58" s="50"/>
    </row>
    <row r="59" spans="1:12" x14ac:dyDescent="0.25">
      <c r="A59" s="53"/>
      <c r="C59" s="50"/>
      <c r="D59" s="29"/>
      <c r="E59" s="50"/>
      <c r="F59" s="50"/>
      <c r="G59" s="50"/>
      <c r="H59" s="50"/>
      <c r="I59" s="50"/>
      <c r="J59" s="50"/>
      <c r="K59" s="50"/>
      <c r="L59" s="50"/>
    </row>
    <row r="60" spans="1:12" x14ac:dyDescent="0.25">
      <c r="A60" s="53"/>
      <c r="C60" s="50"/>
      <c r="D60" s="29"/>
      <c r="E60" s="50"/>
      <c r="F60" s="50"/>
      <c r="G60" s="50"/>
      <c r="H60" s="50"/>
      <c r="I60" s="50"/>
      <c r="J60" s="50"/>
      <c r="K60" s="50"/>
      <c r="L60" s="50"/>
    </row>
    <row r="61" spans="1:12" x14ac:dyDescent="0.25">
      <c r="A61" s="53"/>
      <c r="C61" s="50"/>
      <c r="D61" s="29"/>
      <c r="E61" s="50"/>
      <c r="F61" s="50"/>
      <c r="G61" s="50"/>
      <c r="H61" s="50"/>
      <c r="I61" s="50"/>
      <c r="J61" s="50"/>
      <c r="K61" s="50"/>
      <c r="L61" s="50"/>
    </row>
    <row r="62" spans="1:12" x14ac:dyDescent="0.25">
      <c r="A62" s="53"/>
      <c r="C62" s="50"/>
      <c r="D62" s="29"/>
      <c r="E62" s="50"/>
      <c r="F62" s="50"/>
      <c r="G62" s="50"/>
      <c r="H62" s="50"/>
      <c r="I62" s="50"/>
      <c r="J62" s="50"/>
      <c r="K62" s="50"/>
      <c r="L62" s="50"/>
    </row>
    <row r="63" spans="1:12" x14ac:dyDescent="0.25">
      <c r="A63" s="53"/>
      <c r="C63" s="50"/>
      <c r="D63" s="29"/>
      <c r="E63" s="50"/>
      <c r="F63" s="50"/>
      <c r="G63" s="50"/>
      <c r="H63" s="50"/>
      <c r="I63" s="50"/>
      <c r="J63" s="50"/>
      <c r="K63" s="50"/>
      <c r="L63" s="50"/>
    </row>
    <row r="64" spans="1:12" x14ac:dyDescent="0.25">
      <c r="A64" s="53"/>
      <c r="C64" s="50"/>
      <c r="D64" s="29"/>
      <c r="E64" s="50"/>
      <c r="F64" s="50"/>
      <c r="G64" s="50"/>
      <c r="H64" s="50"/>
      <c r="I64" s="50"/>
      <c r="J64" s="50"/>
      <c r="K64" s="50"/>
      <c r="L64" s="50"/>
    </row>
    <row r="65" spans="1:12" x14ac:dyDescent="0.25">
      <c r="A65" s="53"/>
      <c r="C65" s="50"/>
      <c r="D65" s="29"/>
      <c r="E65" s="50"/>
      <c r="F65" s="50"/>
      <c r="G65" s="50"/>
      <c r="H65" s="50"/>
      <c r="I65" s="50"/>
      <c r="J65" s="50"/>
      <c r="K65" s="50"/>
      <c r="L65" s="50"/>
    </row>
    <row r="66" spans="1:12" x14ac:dyDescent="0.25">
      <c r="A66" s="53"/>
      <c r="C66" s="50"/>
      <c r="D66" s="29"/>
      <c r="E66" s="50"/>
      <c r="F66" s="50"/>
      <c r="G66" s="50"/>
      <c r="H66" s="50"/>
      <c r="I66" s="50"/>
      <c r="J66" s="50"/>
      <c r="K66" s="50"/>
      <c r="L66" s="50"/>
    </row>
    <row r="67" spans="1:12" x14ac:dyDescent="0.25">
      <c r="A67" s="53"/>
      <c r="C67" s="50"/>
      <c r="D67" s="29"/>
      <c r="E67" s="50"/>
      <c r="F67" s="50"/>
      <c r="G67" s="50"/>
      <c r="H67" s="50"/>
      <c r="I67" s="50"/>
      <c r="J67" s="50"/>
      <c r="K67" s="50"/>
      <c r="L67" s="50"/>
    </row>
    <row r="68" spans="1:12" x14ac:dyDescent="0.25">
      <c r="A68" s="53"/>
      <c r="C68" s="50"/>
      <c r="D68" s="29"/>
      <c r="E68" s="50"/>
      <c r="F68" s="50"/>
      <c r="G68" s="50"/>
      <c r="H68" s="50"/>
      <c r="I68" s="50"/>
      <c r="J68" s="50"/>
      <c r="K68" s="50"/>
      <c r="L68" s="50"/>
    </row>
    <row r="69" spans="1:12" x14ac:dyDescent="0.25">
      <c r="A69" s="53"/>
      <c r="C69" s="50"/>
      <c r="D69" s="29"/>
      <c r="E69" s="50"/>
      <c r="F69" s="50"/>
      <c r="G69" s="50"/>
      <c r="H69" s="50"/>
      <c r="I69" s="50"/>
      <c r="J69" s="50"/>
      <c r="K69" s="50"/>
      <c r="L69" s="50"/>
    </row>
    <row r="70" spans="1:12" x14ac:dyDescent="0.25">
      <c r="A70" s="53"/>
      <c r="C70" s="50"/>
      <c r="D70" s="29"/>
      <c r="E70" s="50"/>
      <c r="F70" s="50"/>
      <c r="G70" s="50"/>
      <c r="H70" s="50"/>
      <c r="I70" s="50"/>
      <c r="J70" s="50"/>
      <c r="K70" s="50"/>
      <c r="L70" s="50"/>
    </row>
    <row r="71" spans="1:12" x14ac:dyDescent="0.25">
      <c r="A71" s="53"/>
      <c r="C71" s="50"/>
      <c r="D71" s="29"/>
      <c r="E71" s="50"/>
      <c r="F71" s="50"/>
      <c r="G71" s="50"/>
      <c r="H71" s="50"/>
      <c r="I71" s="50"/>
      <c r="J71" s="50"/>
      <c r="K71" s="50"/>
      <c r="L71" s="50"/>
    </row>
    <row r="72" spans="1:12" x14ac:dyDescent="0.25">
      <c r="A72" s="53"/>
      <c r="C72" s="50"/>
      <c r="D72" s="29"/>
      <c r="E72" s="50"/>
      <c r="F72" s="50"/>
      <c r="G72" s="50"/>
      <c r="H72" s="50"/>
      <c r="I72" s="50"/>
      <c r="J72" s="50"/>
      <c r="K72" s="50"/>
      <c r="L72" s="50"/>
    </row>
    <row r="73" spans="1:12" x14ac:dyDescent="0.25">
      <c r="A73" s="53"/>
      <c r="C73" s="50"/>
      <c r="D73" s="29"/>
      <c r="E73" s="50"/>
      <c r="F73" s="50"/>
      <c r="G73" s="50"/>
      <c r="H73" s="50"/>
      <c r="I73" s="50"/>
      <c r="J73" s="50"/>
      <c r="K73" s="50"/>
      <c r="L73" s="50"/>
    </row>
    <row r="74" spans="1:12" x14ac:dyDescent="0.25">
      <c r="A74" s="53"/>
      <c r="C74" s="50"/>
      <c r="D74" s="29"/>
      <c r="E74" s="50"/>
      <c r="F74" s="50"/>
      <c r="G74" s="50"/>
      <c r="H74" s="50"/>
      <c r="I74" s="50"/>
      <c r="J74" s="50"/>
      <c r="K74" s="50"/>
      <c r="L74" s="50"/>
    </row>
    <row r="75" spans="1:12" x14ac:dyDescent="0.25">
      <c r="A75" s="53"/>
      <c r="C75" s="50"/>
      <c r="D75" s="29"/>
      <c r="E75" s="50"/>
      <c r="F75" s="50"/>
      <c r="G75" s="50"/>
      <c r="H75" s="50"/>
      <c r="I75" s="50"/>
      <c r="J75" s="50"/>
      <c r="K75" s="50"/>
      <c r="L75" s="50"/>
    </row>
    <row r="76" spans="1:12" x14ac:dyDescent="0.25">
      <c r="A76" s="53"/>
      <c r="C76" s="50"/>
      <c r="D76" s="29"/>
      <c r="E76" s="50"/>
      <c r="F76" s="50"/>
      <c r="G76" s="50"/>
      <c r="H76" s="50"/>
      <c r="I76" s="50"/>
      <c r="J76" s="50"/>
      <c r="K76" s="50"/>
      <c r="L76" s="50"/>
    </row>
    <row r="77" spans="1:12" x14ac:dyDescent="0.25">
      <c r="A77" s="53"/>
      <c r="C77" s="50"/>
      <c r="D77" s="29"/>
      <c r="E77" s="50"/>
      <c r="F77" s="50"/>
      <c r="G77" s="50"/>
      <c r="H77" s="50"/>
      <c r="I77" s="50"/>
      <c r="J77" s="50"/>
      <c r="K77" s="50"/>
      <c r="L77" s="50"/>
    </row>
    <row r="78" spans="1:12" x14ac:dyDescent="0.25">
      <c r="A78" s="53"/>
      <c r="C78" s="50"/>
      <c r="D78" s="29"/>
      <c r="E78" s="50"/>
      <c r="F78" s="50"/>
      <c r="G78" s="50"/>
      <c r="H78" s="50"/>
      <c r="I78" s="50"/>
      <c r="J78" s="50"/>
      <c r="K78" s="50"/>
      <c r="L78" s="50"/>
    </row>
    <row r="79" spans="1:12" x14ac:dyDescent="0.25">
      <c r="A79" s="53"/>
      <c r="C79" s="50"/>
      <c r="D79" s="29"/>
      <c r="E79" s="50"/>
      <c r="F79" s="50"/>
      <c r="G79" s="50"/>
      <c r="H79" s="50"/>
      <c r="I79" s="50"/>
      <c r="J79" s="50"/>
      <c r="K79" s="50"/>
      <c r="L79" s="50"/>
    </row>
    <row r="80" spans="1:12" x14ac:dyDescent="0.25">
      <c r="A80" s="53"/>
      <c r="C80" s="50"/>
      <c r="D80" s="29"/>
      <c r="E80" s="50"/>
      <c r="F80" s="50"/>
      <c r="G80" s="50"/>
      <c r="H80" s="50"/>
      <c r="I80" s="50"/>
      <c r="J80" s="50"/>
      <c r="K80" s="50"/>
      <c r="L80" s="50"/>
    </row>
    <row r="81" spans="1:12" x14ac:dyDescent="0.25">
      <c r="A81" s="53"/>
      <c r="C81" s="50"/>
      <c r="D81" s="29"/>
      <c r="E81" s="50"/>
      <c r="F81" s="50"/>
      <c r="G81" s="50"/>
      <c r="H81" s="50"/>
      <c r="I81" s="50"/>
      <c r="J81" s="50"/>
      <c r="K81" s="50"/>
      <c r="L81" s="50"/>
    </row>
    <row r="82" spans="1:12" x14ac:dyDescent="0.25">
      <c r="A82" s="53"/>
      <c r="C82" s="50"/>
      <c r="D82" s="29"/>
      <c r="E82" s="50"/>
      <c r="F82" s="50"/>
      <c r="G82" s="50"/>
      <c r="H82" s="50"/>
      <c r="I82" s="50"/>
      <c r="J82" s="50"/>
      <c r="K82" s="50"/>
      <c r="L82" s="50"/>
    </row>
    <row r="83" spans="1:12" x14ac:dyDescent="0.25">
      <c r="A83" s="53"/>
      <c r="C83" s="50"/>
      <c r="D83" s="29"/>
      <c r="E83" s="50"/>
      <c r="F83" s="50"/>
      <c r="G83" s="50"/>
      <c r="H83" s="50"/>
      <c r="I83" s="50"/>
      <c r="J83" s="50"/>
      <c r="K83" s="50"/>
      <c r="L83" s="50"/>
    </row>
    <row r="84" spans="1:12" x14ac:dyDescent="0.25">
      <c r="A84" s="53"/>
      <c r="C84" s="50"/>
      <c r="D84" s="29"/>
      <c r="E84" s="50"/>
      <c r="F84" s="50"/>
      <c r="G84" s="50"/>
      <c r="H84" s="50"/>
      <c r="I84" s="50"/>
      <c r="J84" s="50"/>
      <c r="K84" s="50"/>
      <c r="L84" s="50"/>
    </row>
    <row r="85" spans="1:12" x14ac:dyDescent="0.25">
      <c r="A85" s="53"/>
      <c r="C85" s="50"/>
      <c r="D85" s="29"/>
      <c r="E85" s="50"/>
      <c r="F85" s="50"/>
      <c r="G85" s="50"/>
      <c r="H85" s="50"/>
      <c r="I85" s="50"/>
      <c r="J85" s="50"/>
      <c r="K85" s="50"/>
      <c r="L85" s="50"/>
    </row>
    <row r="86" spans="1:12" x14ac:dyDescent="0.25">
      <c r="A86" s="53"/>
      <c r="C86" s="50"/>
      <c r="D86" s="29"/>
      <c r="E86" s="50"/>
      <c r="F86" s="50"/>
      <c r="G86" s="50"/>
      <c r="H86" s="50"/>
      <c r="I86" s="50"/>
      <c r="J86" s="50"/>
      <c r="K86" s="50"/>
      <c r="L86" s="50"/>
    </row>
    <row r="87" spans="1:12" x14ac:dyDescent="0.25">
      <c r="A87" s="53"/>
      <c r="C87" s="50"/>
      <c r="D87" s="29"/>
      <c r="E87" s="50"/>
      <c r="F87" s="50"/>
      <c r="G87" s="50"/>
      <c r="H87" s="50"/>
      <c r="I87" s="50"/>
      <c r="J87" s="50"/>
      <c r="K87" s="50"/>
      <c r="L87" s="50"/>
    </row>
    <row r="88" spans="1:12" x14ac:dyDescent="0.25">
      <c r="A88" s="53"/>
      <c r="C88" s="50"/>
      <c r="D88" s="29"/>
      <c r="E88" s="50"/>
      <c r="F88" s="50"/>
      <c r="G88" s="50"/>
      <c r="H88" s="50"/>
      <c r="I88" s="50"/>
      <c r="J88" s="50"/>
      <c r="K88" s="50"/>
      <c r="L88" s="50"/>
    </row>
    <row r="89" spans="1:12" x14ac:dyDescent="0.25">
      <c r="A89" s="53"/>
      <c r="C89" s="50"/>
      <c r="D89" s="29"/>
      <c r="E89" s="50"/>
      <c r="F89" s="50"/>
      <c r="G89" s="50"/>
      <c r="H89" s="50"/>
      <c r="I89" s="50"/>
      <c r="J89" s="50"/>
      <c r="K89" s="50"/>
      <c r="L89" s="50"/>
    </row>
    <row r="90" spans="1:12" x14ac:dyDescent="0.25">
      <c r="A90" s="53"/>
      <c r="C90" s="50"/>
      <c r="D90" s="29"/>
      <c r="E90" s="50"/>
      <c r="F90" s="50"/>
      <c r="G90" s="50"/>
      <c r="H90" s="50"/>
      <c r="I90" s="50"/>
      <c r="J90" s="50"/>
      <c r="K90" s="50"/>
      <c r="L90" s="50"/>
    </row>
    <row r="91" spans="1:12" x14ac:dyDescent="0.25">
      <c r="A91" s="53"/>
      <c r="C91" s="50"/>
      <c r="D91" s="29"/>
      <c r="E91" s="50"/>
      <c r="F91" s="50"/>
      <c r="G91" s="50"/>
      <c r="H91" s="50"/>
      <c r="I91" s="50"/>
      <c r="J91" s="50"/>
      <c r="K91" s="50"/>
      <c r="L91" s="50"/>
    </row>
    <row r="92" spans="1:12" x14ac:dyDescent="0.25">
      <c r="A92" s="53"/>
      <c r="C92" s="50"/>
      <c r="D92" s="29"/>
      <c r="E92" s="50"/>
      <c r="F92" s="50"/>
      <c r="G92" s="50"/>
      <c r="H92" s="50"/>
      <c r="I92" s="50"/>
      <c r="J92" s="50"/>
      <c r="K92" s="50"/>
      <c r="L92" s="50"/>
    </row>
    <row r="93" spans="1:12" x14ac:dyDescent="0.25">
      <c r="A93" s="53"/>
      <c r="C93" s="50"/>
      <c r="D93" s="29"/>
      <c r="E93" s="50"/>
      <c r="F93" s="50"/>
      <c r="G93" s="50"/>
      <c r="H93" s="50"/>
      <c r="I93" s="50"/>
      <c r="J93" s="50"/>
      <c r="K93" s="50"/>
      <c r="L93" s="50"/>
    </row>
    <row r="94" spans="1:12" x14ac:dyDescent="0.25">
      <c r="A94" s="53"/>
      <c r="C94" s="50"/>
      <c r="D94" s="29"/>
      <c r="E94" s="50"/>
      <c r="F94" s="50"/>
      <c r="G94" s="50"/>
      <c r="H94" s="50"/>
      <c r="I94" s="50"/>
      <c r="J94" s="50"/>
      <c r="K94" s="50"/>
      <c r="L94" s="50"/>
    </row>
    <row r="95" spans="1:12" x14ac:dyDescent="0.25">
      <c r="A95" s="53"/>
      <c r="C95" s="50"/>
      <c r="D95" s="29"/>
      <c r="E95" s="50"/>
      <c r="F95" s="50"/>
      <c r="G95" s="50"/>
      <c r="H95" s="50"/>
      <c r="I95" s="50"/>
      <c r="J95" s="50"/>
      <c r="K95" s="50"/>
      <c r="L95" s="50"/>
    </row>
    <row r="96" spans="1:12" x14ac:dyDescent="0.25">
      <c r="A96" s="53"/>
      <c r="C96" s="50"/>
      <c r="D96" s="29"/>
      <c r="E96" s="50"/>
      <c r="F96" s="50"/>
      <c r="G96" s="50"/>
      <c r="H96" s="50"/>
      <c r="I96" s="50"/>
      <c r="J96" s="50"/>
      <c r="K96" s="50"/>
      <c r="L96" s="50"/>
    </row>
    <row r="97" spans="1:12" x14ac:dyDescent="0.25">
      <c r="A97" s="53"/>
      <c r="C97" s="50"/>
      <c r="D97" s="29"/>
      <c r="E97" s="50"/>
      <c r="F97" s="50"/>
      <c r="G97" s="50"/>
      <c r="H97" s="50"/>
      <c r="I97" s="50"/>
      <c r="J97" s="50"/>
      <c r="K97" s="50"/>
      <c r="L97" s="50"/>
    </row>
    <row r="98" spans="1:12" x14ac:dyDescent="0.25">
      <c r="A98" s="53"/>
      <c r="C98" s="50"/>
      <c r="D98" s="29"/>
      <c r="E98" s="50"/>
      <c r="F98" s="50"/>
      <c r="G98" s="50"/>
      <c r="H98" s="50"/>
      <c r="I98" s="50"/>
      <c r="J98" s="50"/>
      <c r="K98" s="50"/>
      <c r="L98" s="50"/>
    </row>
    <row r="99" spans="1:12" x14ac:dyDescent="0.25">
      <c r="A99" s="53"/>
      <c r="C99" s="50"/>
      <c r="D99" s="29"/>
      <c r="E99" s="50"/>
      <c r="F99" s="50"/>
      <c r="G99" s="50"/>
      <c r="H99" s="50"/>
      <c r="I99" s="50"/>
      <c r="J99" s="50"/>
      <c r="K99" s="50"/>
      <c r="L99" s="50"/>
    </row>
    <row r="100" spans="1:12" x14ac:dyDescent="0.25">
      <c r="A100" s="53"/>
      <c r="C100" s="50"/>
      <c r="D100" s="29"/>
      <c r="E100" s="50"/>
      <c r="F100" s="50"/>
      <c r="G100" s="50"/>
      <c r="H100" s="50"/>
      <c r="I100" s="50"/>
      <c r="J100" s="50"/>
      <c r="K100" s="50"/>
      <c r="L100" s="50"/>
    </row>
    <row r="101" spans="1:12" x14ac:dyDescent="0.25">
      <c r="A101" s="53"/>
      <c r="C101" s="50"/>
      <c r="D101" s="29"/>
      <c r="E101" s="50"/>
      <c r="F101" s="50"/>
      <c r="G101" s="50"/>
      <c r="H101" s="50"/>
      <c r="I101" s="50"/>
      <c r="J101" s="50"/>
      <c r="K101" s="50"/>
      <c r="L101" s="50"/>
    </row>
    <row r="102" spans="1:12" x14ac:dyDescent="0.25">
      <c r="A102" s="53"/>
      <c r="C102" s="50"/>
      <c r="D102" s="29"/>
      <c r="E102" s="50"/>
      <c r="F102" s="50"/>
      <c r="G102" s="50"/>
      <c r="H102" s="50"/>
      <c r="I102" s="50"/>
      <c r="J102" s="50"/>
      <c r="K102" s="50"/>
      <c r="L102" s="50"/>
    </row>
    <row r="103" spans="1:12" x14ac:dyDescent="0.25">
      <c r="A103" s="53"/>
      <c r="C103" s="50"/>
      <c r="D103" s="29"/>
      <c r="E103" s="50"/>
      <c r="F103" s="50"/>
      <c r="G103" s="50"/>
      <c r="H103" s="50"/>
      <c r="I103" s="50"/>
      <c r="J103" s="50"/>
      <c r="K103" s="50"/>
      <c r="L103" s="50"/>
    </row>
    <row r="104" spans="1:12" x14ac:dyDescent="0.25">
      <c r="A104" s="53"/>
      <c r="C104" s="50"/>
      <c r="D104" s="29"/>
      <c r="E104" s="50"/>
      <c r="F104" s="50"/>
      <c r="G104" s="50"/>
      <c r="H104" s="50"/>
      <c r="I104" s="50"/>
      <c r="J104" s="50"/>
      <c r="K104" s="50"/>
      <c r="L104" s="50"/>
    </row>
    <row r="105" spans="1:12" x14ac:dyDescent="0.25">
      <c r="A105" s="53"/>
      <c r="C105" s="50"/>
      <c r="D105" s="29"/>
      <c r="E105" s="50"/>
      <c r="F105" s="50"/>
      <c r="G105" s="50"/>
      <c r="H105" s="50"/>
      <c r="I105" s="50"/>
      <c r="J105" s="50"/>
      <c r="K105" s="50"/>
      <c r="L105" s="50"/>
    </row>
    <row r="106" spans="1:12" x14ac:dyDescent="0.25">
      <c r="A106" s="53"/>
      <c r="C106" s="50"/>
      <c r="D106" s="29"/>
      <c r="E106" s="50"/>
      <c r="F106" s="50"/>
      <c r="G106" s="50"/>
      <c r="H106" s="50"/>
      <c r="I106" s="50"/>
      <c r="J106" s="50"/>
      <c r="K106" s="50"/>
      <c r="L106" s="50"/>
    </row>
    <row r="107" spans="1:12" x14ac:dyDescent="0.25">
      <c r="A107" s="53"/>
      <c r="C107" s="50"/>
      <c r="D107" s="29"/>
      <c r="E107" s="50"/>
      <c r="F107" s="50"/>
      <c r="G107" s="50"/>
      <c r="H107" s="50"/>
      <c r="I107" s="50"/>
      <c r="J107" s="50"/>
      <c r="K107" s="50"/>
      <c r="L107" s="50"/>
    </row>
    <row r="108" spans="1:12" x14ac:dyDescent="0.25">
      <c r="A108" s="53"/>
      <c r="C108" s="50"/>
      <c r="D108" s="29"/>
      <c r="E108" s="50"/>
      <c r="F108" s="50"/>
      <c r="G108" s="50"/>
      <c r="H108" s="50"/>
      <c r="I108" s="50"/>
      <c r="J108" s="50"/>
      <c r="K108" s="50"/>
      <c r="L108" s="50"/>
    </row>
    <row r="109" spans="1:12" x14ac:dyDescent="0.25">
      <c r="A109" s="53"/>
      <c r="C109" s="50"/>
      <c r="D109" s="29"/>
      <c r="E109" s="50"/>
      <c r="F109" s="50"/>
      <c r="G109" s="50"/>
      <c r="H109" s="50"/>
      <c r="I109" s="50"/>
      <c r="J109" s="50"/>
      <c r="K109" s="50"/>
      <c r="L109" s="50"/>
    </row>
    <row r="145" spans="4:4" x14ac:dyDescent="0.25">
      <c r="D145" s="28" t="e">
        <f>SUM(Summations!B3º)</f>
        <v>#NAME?</v>
      </c>
    </row>
  </sheetData>
  <sheetProtection sheet="1" selectLockedCells="1" selectUnlockedCells="1"/>
  <mergeCells count="2">
    <mergeCell ref="F17:G17"/>
    <mergeCell ref="F16:G16"/>
  </mergeCells>
  <phoneticPr fontId="25" type="noConversion"/>
  <pageMargins left="0.7" right="0.7" top="0.75" bottom="0.75" header="0.3" footer="0.3"/>
  <pageSetup paperSize="8" scale="51" fitToHeight="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1">
    <tabColor rgb="FFB381D9"/>
  </sheetPr>
  <dimension ref="A1:L21"/>
  <sheetViews>
    <sheetView zoomScale="85" zoomScaleNormal="85" workbookViewId="0">
      <pane ySplit="1" topLeftCell="A5" activePane="bottomLeft" state="frozen"/>
      <selection sqref="A1:XFD1048576"/>
      <selection pane="bottomLeft" activeCell="H21" sqref="H21"/>
    </sheetView>
  </sheetViews>
  <sheetFormatPr defaultColWidth="0" defaultRowHeight="15" x14ac:dyDescent="0.25"/>
  <cols>
    <col min="1" max="1" width="12.42578125" style="23" customWidth="1"/>
    <col min="2" max="2" width="15.7109375" style="23" customWidth="1"/>
    <col min="3" max="8" width="12.42578125" style="23" customWidth="1"/>
    <col min="9" max="9" width="91.42578125" style="23" bestFit="1" customWidth="1"/>
    <col min="10" max="16384" width="8.7109375" style="23" hidden="1"/>
  </cols>
  <sheetData>
    <row r="1" spans="1:12" ht="43.9" customHeight="1" x14ac:dyDescent="0.25">
      <c r="A1" s="22" t="s">
        <v>106</v>
      </c>
      <c r="B1" s="22" t="s">
        <v>107</v>
      </c>
      <c r="C1" s="22" t="s">
        <v>95</v>
      </c>
      <c r="D1" s="22" t="s">
        <v>96</v>
      </c>
      <c r="E1" s="22" t="s">
        <v>97</v>
      </c>
      <c r="F1" s="22" t="s">
        <v>98</v>
      </c>
      <c r="G1" s="22" t="s">
        <v>138</v>
      </c>
      <c r="H1" s="22" t="s">
        <v>139</v>
      </c>
      <c r="I1"/>
    </row>
    <row r="2" spans="1:12" s="16" customFormat="1" x14ac:dyDescent="0.25">
      <c r="A2" s="145" t="s">
        <v>112</v>
      </c>
      <c r="B2" s="146" t="s">
        <v>185</v>
      </c>
      <c r="C2" s="269" t="s">
        <v>206</v>
      </c>
      <c r="D2" s="269" t="s">
        <v>207</v>
      </c>
      <c r="E2" s="270">
        <v>1</v>
      </c>
      <c r="F2" s="270">
        <v>999</v>
      </c>
      <c r="G2" s="270" t="s">
        <v>63</v>
      </c>
      <c r="H2" s="270">
        <v>999</v>
      </c>
      <c r="I2" s="349" t="s">
        <v>436</v>
      </c>
      <c r="J2" s="147"/>
      <c r="K2" s="147"/>
      <c r="L2" s="147"/>
    </row>
    <row r="3" spans="1:12" s="16" customFormat="1" x14ac:dyDescent="0.25">
      <c r="A3" s="145" t="s">
        <v>112</v>
      </c>
      <c r="B3" s="146" t="s">
        <v>185</v>
      </c>
      <c r="C3" s="271" t="s">
        <v>208</v>
      </c>
      <c r="D3" s="271" t="s">
        <v>390</v>
      </c>
      <c r="E3" s="270">
        <v>2</v>
      </c>
      <c r="F3" s="270">
        <v>999</v>
      </c>
      <c r="G3" s="270" t="s">
        <v>63</v>
      </c>
      <c r="H3" s="270">
        <v>999</v>
      </c>
      <c r="I3" s="271" t="s">
        <v>449</v>
      </c>
      <c r="J3" s="147"/>
      <c r="K3" s="147"/>
      <c r="L3" s="147"/>
    </row>
    <row r="4" spans="1:12" x14ac:dyDescent="0.25">
      <c r="A4" t="s">
        <v>112</v>
      </c>
      <c r="B4" s="268" t="s">
        <v>379</v>
      </c>
      <c r="C4" s="268" t="s">
        <v>103</v>
      </c>
      <c r="D4" s="267" t="s">
        <v>389</v>
      </c>
      <c r="E4" s="268">
        <v>1</v>
      </c>
      <c r="F4" s="268">
        <v>1</v>
      </c>
      <c r="G4" s="267" t="s">
        <v>63</v>
      </c>
      <c r="H4" s="268">
        <v>999</v>
      </c>
      <c r="I4"/>
    </row>
    <row r="5" spans="1:12" x14ac:dyDescent="0.25">
      <c r="A5" t="s">
        <v>112</v>
      </c>
      <c r="B5" s="40" t="s">
        <v>369</v>
      </c>
      <c r="C5" s="40" t="s">
        <v>103</v>
      </c>
      <c r="D5" s="40" t="s">
        <v>103</v>
      </c>
      <c r="E5" s="23">
        <v>999</v>
      </c>
      <c r="F5" s="23">
        <v>999</v>
      </c>
      <c r="G5" s="40" t="s">
        <v>63</v>
      </c>
      <c r="H5" s="23">
        <v>1</v>
      </c>
      <c r="I5"/>
    </row>
    <row r="6" spans="1:12" x14ac:dyDescent="0.25">
      <c r="A6" t="s">
        <v>112</v>
      </c>
      <c r="B6" s="40" t="s">
        <v>369</v>
      </c>
      <c r="C6" s="40" t="s">
        <v>386</v>
      </c>
      <c r="D6" s="40" t="s">
        <v>406</v>
      </c>
      <c r="E6" s="23">
        <v>1</v>
      </c>
      <c r="F6" s="23">
        <v>999</v>
      </c>
      <c r="G6" s="40" t="s">
        <v>104</v>
      </c>
      <c r="H6" s="23">
        <v>1</v>
      </c>
      <c r="I6"/>
    </row>
    <row r="7" spans="1:12" x14ac:dyDescent="0.25">
      <c r="A7" t="s">
        <v>112</v>
      </c>
      <c r="B7" s="40" t="s">
        <v>369</v>
      </c>
      <c r="C7" s="40" t="s">
        <v>438</v>
      </c>
      <c r="D7" s="40" t="s">
        <v>438</v>
      </c>
      <c r="E7" s="23">
        <v>999</v>
      </c>
      <c r="F7" s="23">
        <v>999</v>
      </c>
      <c r="G7" s="40" t="s">
        <v>63</v>
      </c>
      <c r="H7" s="23">
        <v>1</v>
      </c>
      <c r="I7"/>
    </row>
    <row r="8" spans="1:12" x14ac:dyDescent="0.25">
      <c r="A8" t="s">
        <v>112</v>
      </c>
      <c r="B8" s="40" t="s">
        <v>370</v>
      </c>
      <c r="C8" s="40" t="s">
        <v>103</v>
      </c>
      <c r="D8" s="40" t="s">
        <v>103</v>
      </c>
      <c r="E8" s="23">
        <v>999</v>
      </c>
      <c r="F8" s="23">
        <v>999</v>
      </c>
      <c r="G8" s="40" t="s">
        <v>63</v>
      </c>
      <c r="H8" s="23">
        <v>1</v>
      </c>
      <c r="I8"/>
    </row>
    <row r="9" spans="1:12" x14ac:dyDescent="0.25">
      <c r="A9" t="s">
        <v>112</v>
      </c>
      <c r="B9" s="40" t="s">
        <v>370</v>
      </c>
      <c r="C9" s="40" t="s">
        <v>386</v>
      </c>
      <c r="D9" s="40" t="s">
        <v>451</v>
      </c>
      <c r="E9" s="23">
        <v>1</v>
      </c>
      <c r="F9" s="23">
        <v>999</v>
      </c>
      <c r="G9" s="40" t="s">
        <v>104</v>
      </c>
      <c r="H9" s="23">
        <v>1</v>
      </c>
      <c r="I9"/>
    </row>
    <row r="10" spans="1:12" x14ac:dyDescent="0.25">
      <c r="A10" t="s">
        <v>112</v>
      </c>
      <c r="B10" s="40" t="s">
        <v>370</v>
      </c>
      <c r="C10" s="40" t="s">
        <v>445</v>
      </c>
      <c r="D10" s="40" t="s">
        <v>445</v>
      </c>
      <c r="E10" s="23">
        <v>999</v>
      </c>
      <c r="F10" s="23">
        <v>999</v>
      </c>
      <c r="G10" s="40" t="s">
        <v>63</v>
      </c>
      <c r="H10" s="23">
        <v>1</v>
      </c>
      <c r="I10"/>
    </row>
    <row r="11" spans="1:12" x14ac:dyDescent="0.25">
      <c r="A11" t="s">
        <v>112</v>
      </c>
      <c r="B11" s="40" t="s">
        <v>326</v>
      </c>
      <c r="C11" s="40" t="s">
        <v>103</v>
      </c>
      <c r="D11" s="40" t="s">
        <v>103</v>
      </c>
      <c r="E11" s="23">
        <v>1</v>
      </c>
      <c r="F11" s="23">
        <v>999</v>
      </c>
      <c r="G11" s="40" t="s">
        <v>63</v>
      </c>
      <c r="H11" s="23">
        <v>1</v>
      </c>
      <c r="I11"/>
    </row>
    <row r="12" spans="1:12" x14ac:dyDescent="0.25">
      <c r="A12" t="s">
        <v>112</v>
      </c>
      <c r="B12" s="40" t="s">
        <v>326</v>
      </c>
      <c r="C12" s="40" t="s">
        <v>386</v>
      </c>
      <c r="D12" s="40" t="s">
        <v>389</v>
      </c>
      <c r="E12" s="23">
        <v>1</v>
      </c>
      <c r="F12" s="23">
        <v>999</v>
      </c>
      <c r="G12" s="40" t="s">
        <v>104</v>
      </c>
      <c r="H12" s="23">
        <v>1</v>
      </c>
      <c r="I12"/>
    </row>
    <row r="13" spans="1:12" x14ac:dyDescent="0.25">
      <c r="A13" t="s">
        <v>112</v>
      </c>
      <c r="B13" s="40" t="s">
        <v>326</v>
      </c>
      <c r="C13" s="40" t="s">
        <v>447</v>
      </c>
      <c r="D13" s="40" t="s">
        <v>447</v>
      </c>
      <c r="E13" s="23">
        <v>999</v>
      </c>
      <c r="F13" s="23">
        <v>999</v>
      </c>
      <c r="G13" s="40" t="s">
        <v>63</v>
      </c>
      <c r="H13" s="23">
        <v>1</v>
      </c>
      <c r="I13"/>
    </row>
    <row r="14" spans="1:12" s="188" customFormat="1" x14ac:dyDescent="0.25">
      <c r="A14" s="187" t="s">
        <v>112</v>
      </c>
      <c r="B14" s="40" t="s">
        <v>372</v>
      </c>
      <c r="C14" s="40" t="s">
        <v>113</v>
      </c>
      <c r="D14" s="40" t="s">
        <v>113</v>
      </c>
      <c r="E14" s="23">
        <v>999</v>
      </c>
      <c r="F14" s="23">
        <v>999</v>
      </c>
      <c r="G14" s="40" t="s">
        <v>63</v>
      </c>
      <c r="H14" s="23">
        <v>999</v>
      </c>
      <c r="I14" s="273" t="s">
        <v>391</v>
      </c>
    </row>
    <row r="15" spans="1:12" x14ac:dyDescent="0.25">
      <c r="A15" t="s">
        <v>112</v>
      </c>
      <c r="B15" s="40" t="s">
        <v>147</v>
      </c>
      <c r="C15" s="40" t="s">
        <v>103</v>
      </c>
      <c r="D15" s="40" t="s">
        <v>103</v>
      </c>
      <c r="E15" s="23">
        <v>1</v>
      </c>
      <c r="F15" s="23">
        <v>999</v>
      </c>
      <c r="G15" s="40" t="s">
        <v>63</v>
      </c>
      <c r="H15" s="23">
        <v>1</v>
      </c>
      <c r="I15" s="273"/>
    </row>
    <row r="16" spans="1:12" x14ac:dyDescent="0.25">
      <c r="A16" t="s">
        <v>112</v>
      </c>
      <c r="B16" s="40" t="s">
        <v>147</v>
      </c>
      <c r="C16" s="40" t="s">
        <v>386</v>
      </c>
      <c r="D16" s="40" t="s">
        <v>389</v>
      </c>
      <c r="E16" s="23">
        <v>1</v>
      </c>
      <c r="F16" s="23">
        <v>999</v>
      </c>
      <c r="G16" s="40" t="s">
        <v>104</v>
      </c>
      <c r="H16" s="23">
        <v>1</v>
      </c>
      <c r="I16" s="273"/>
    </row>
    <row r="17" spans="1:9" x14ac:dyDescent="0.25">
      <c r="A17" t="s">
        <v>112</v>
      </c>
      <c r="B17" s="40" t="s">
        <v>147</v>
      </c>
      <c r="C17" s="40" t="s">
        <v>447</v>
      </c>
      <c r="D17" s="40" t="s">
        <v>447</v>
      </c>
      <c r="E17" s="23">
        <v>999</v>
      </c>
      <c r="F17" s="23">
        <v>999</v>
      </c>
      <c r="G17" s="40" t="s">
        <v>63</v>
      </c>
      <c r="H17" s="23">
        <v>1</v>
      </c>
      <c r="I17" s="273"/>
    </row>
    <row r="18" spans="1:9" x14ac:dyDescent="0.25">
      <c r="A18" s="187" t="s">
        <v>112</v>
      </c>
      <c r="B18" s="40" t="s">
        <v>372</v>
      </c>
      <c r="C18" s="40" t="s">
        <v>583</v>
      </c>
      <c r="D18" s="40" t="s">
        <v>583</v>
      </c>
      <c r="E18" s="23">
        <v>999</v>
      </c>
      <c r="F18" s="23">
        <v>999</v>
      </c>
      <c r="G18" s="40" t="s">
        <v>63</v>
      </c>
      <c r="H18" s="23">
        <v>999</v>
      </c>
      <c r="I18" s="273" t="s">
        <v>584</v>
      </c>
    </row>
    <row r="19" spans="1:9" x14ac:dyDescent="0.25">
      <c r="I19"/>
    </row>
    <row r="20" spans="1:9" x14ac:dyDescent="0.25">
      <c r="B20" s="40"/>
      <c r="C20" s="40"/>
      <c r="D20" s="40"/>
      <c r="G20" s="40"/>
      <c r="I20" s="40"/>
    </row>
    <row r="21" spans="1:9" x14ac:dyDescent="0.25">
      <c r="B21" s="40"/>
    </row>
  </sheetData>
  <sheetProtection sheet="1" selectLockedCells="1" selectUnlockedCells="1"/>
  <phoneticPr fontId="25" type="noConversion"/>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4">
    <tabColor rgb="FFB381D9"/>
  </sheetPr>
  <dimension ref="A1:J8"/>
  <sheetViews>
    <sheetView zoomScale="85" zoomScaleNormal="85" workbookViewId="0">
      <selection activeCell="A9" sqref="A9:XFD10"/>
    </sheetView>
  </sheetViews>
  <sheetFormatPr defaultColWidth="9.28515625" defaultRowHeight="12.75" x14ac:dyDescent="0.2"/>
  <cols>
    <col min="1" max="1" width="9.28515625" style="3"/>
    <col min="2" max="2" width="23.7109375" style="4" customWidth="1"/>
    <col min="3" max="3" width="7.42578125" style="4" customWidth="1"/>
    <col min="4" max="4" width="9.28515625" style="4" customWidth="1"/>
    <col min="5" max="5" width="6.7109375" style="4" customWidth="1"/>
    <col min="6" max="6" width="8.7109375" style="4" customWidth="1"/>
    <col min="7" max="7" width="25.5703125" style="4" customWidth="1"/>
    <col min="8" max="8" width="10.7109375" style="3" bestFit="1" customWidth="1"/>
    <col min="9" max="9" width="11.7109375" style="3" customWidth="1"/>
    <col min="10" max="16384" width="9.28515625" style="3"/>
  </cols>
  <sheetData>
    <row r="1" spans="1:10" ht="60" x14ac:dyDescent="0.2">
      <c r="A1" s="14" t="s">
        <v>106</v>
      </c>
      <c r="B1" s="14" t="s">
        <v>107</v>
      </c>
      <c r="C1" s="14" t="s">
        <v>95</v>
      </c>
      <c r="D1" s="14" t="s">
        <v>96</v>
      </c>
      <c r="E1" s="14" t="s">
        <v>97</v>
      </c>
      <c r="F1" s="14" t="s">
        <v>98</v>
      </c>
      <c r="G1" s="14" t="s">
        <v>140</v>
      </c>
      <c r="H1" s="14" t="s">
        <v>141</v>
      </c>
      <c r="I1" s="14" t="s">
        <v>142</v>
      </c>
      <c r="J1" s="14" t="s">
        <v>139</v>
      </c>
    </row>
    <row r="2" spans="1:10" s="16" customFormat="1" ht="15" x14ac:dyDescent="0.25">
      <c r="A2" t="s">
        <v>112</v>
      </c>
      <c r="B2" s="40" t="s">
        <v>369</v>
      </c>
      <c r="C2" s="40" t="s">
        <v>387</v>
      </c>
      <c r="D2" s="40" t="s">
        <v>387</v>
      </c>
      <c r="E2" s="23">
        <v>999</v>
      </c>
      <c r="F2" s="23">
        <v>999</v>
      </c>
      <c r="G2" s="394">
        <v>-1000000000000000</v>
      </c>
      <c r="H2" s="23">
        <v>0</v>
      </c>
      <c r="I2" s="393" t="s">
        <v>63</v>
      </c>
      <c r="J2" s="16">
        <v>1</v>
      </c>
    </row>
    <row r="3" spans="1:10" s="16" customFormat="1" ht="15" x14ac:dyDescent="0.25">
      <c r="A3" t="s">
        <v>112</v>
      </c>
      <c r="B3" s="40" t="s">
        <v>369</v>
      </c>
      <c r="C3" s="40" t="s">
        <v>452</v>
      </c>
      <c r="D3" s="40" t="s">
        <v>105</v>
      </c>
      <c r="E3" s="23">
        <v>1</v>
      </c>
      <c r="F3" s="23">
        <v>999</v>
      </c>
      <c r="G3" s="394">
        <v>-1000000000000000</v>
      </c>
      <c r="H3" s="23">
        <v>0</v>
      </c>
      <c r="I3" s="393" t="s">
        <v>63</v>
      </c>
      <c r="J3" s="16">
        <v>1</v>
      </c>
    </row>
    <row r="4" spans="1:10" s="16" customFormat="1" ht="15" x14ac:dyDescent="0.25">
      <c r="A4" t="s">
        <v>112</v>
      </c>
      <c r="B4" s="40" t="s">
        <v>370</v>
      </c>
      <c r="C4" s="40" t="s">
        <v>451</v>
      </c>
      <c r="D4" s="40" t="s">
        <v>451</v>
      </c>
      <c r="E4" s="23">
        <v>999</v>
      </c>
      <c r="F4" s="23">
        <v>999</v>
      </c>
      <c r="G4" s="394">
        <v>-1000000000000000</v>
      </c>
      <c r="H4" s="23">
        <v>0</v>
      </c>
      <c r="I4" s="393" t="s">
        <v>63</v>
      </c>
      <c r="J4" s="16">
        <v>1</v>
      </c>
    </row>
    <row r="5" spans="1:10" ht="13.5" customHeight="1" x14ac:dyDescent="0.2">
      <c r="A5" s="415" t="s">
        <v>112</v>
      </c>
      <c r="B5" s="415" t="s">
        <v>369</v>
      </c>
      <c r="C5" s="415" t="s">
        <v>438</v>
      </c>
      <c r="D5" s="415" t="s">
        <v>438</v>
      </c>
      <c r="E5" s="415">
        <v>999</v>
      </c>
      <c r="F5" s="415">
        <v>999</v>
      </c>
      <c r="G5" s="415">
        <v>1</v>
      </c>
      <c r="H5" s="415">
        <v>1000000000000000</v>
      </c>
      <c r="I5" s="415" t="s">
        <v>63</v>
      </c>
      <c r="J5" s="415">
        <v>1</v>
      </c>
    </row>
    <row r="6" spans="1:10" x14ac:dyDescent="0.2">
      <c r="A6" s="415" t="s">
        <v>112</v>
      </c>
      <c r="B6" s="415" t="s">
        <v>370</v>
      </c>
      <c r="C6" s="415" t="s">
        <v>445</v>
      </c>
      <c r="D6" s="415" t="s">
        <v>445</v>
      </c>
      <c r="E6" s="415">
        <v>999</v>
      </c>
      <c r="F6" s="415">
        <v>999</v>
      </c>
      <c r="G6" s="415">
        <v>1</v>
      </c>
      <c r="H6" s="415">
        <v>1000000000000000</v>
      </c>
      <c r="I6" s="415" t="s">
        <v>63</v>
      </c>
      <c r="J6" s="415">
        <v>1</v>
      </c>
    </row>
    <row r="7" spans="1:10" x14ac:dyDescent="0.2">
      <c r="A7" s="415" t="s">
        <v>112</v>
      </c>
      <c r="B7" s="415" t="s">
        <v>326</v>
      </c>
      <c r="C7" s="415" t="s">
        <v>447</v>
      </c>
      <c r="D7" s="415" t="s">
        <v>447</v>
      </c>
      <c r="E7" s="415">
        <v>999</v>
      </c>
      <c r="F7" s="415">
        <v>999</v>
      </c>
      <c r="G7" s="415">
        <v>1</v>
      </c>
      <c r="H7" s="415">
        <v>1000000000000000</v>
      </c>
      <c r="I7" s="415" t="s">
        <v>63</v>
      </c>
      <c r="J7" s="415">
        <v>1</v>
      </c>
    </row>
    <row r="8" spans="1:10" ht="15.6" customHeight="1" x14ac:dyDescent="0.2">
      <c r="A8" s="415" t="s">
        <v>112</v>
      </c>
      <c r="B8" s="415" t="s">
        <v>147</v>
      </c>
      <c r="C8" s="415" t="s">
        <v>447</v>
      </c>
      <c r="D8" s="415" t="s">
        <v>447</v>
      </c>
      <c r="E8" s="415">
        <v>999</v>
      </c>
      <c r="F8" s="415">
        <v>999</v>
      </c>
      <c r="G8" s="415">
        <v>1</v>
      </c>
      <c r="H8" s="415">
        <v>1000000000000000</v>
      </c>
      <c r="I8" s="415" t="s">
        <v>63</v>
      </c>
      <c r="J8" s="415">
        <v>1</v>
      </c>
    </row>
  </sheetData>
  <sheetProtection sheet="1" selectLockedCells="1" selectUnlockedCells="1"/>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5">
    <tabColor rgb="FFB381D9"/>
  </sheetPr>
  <dimension ref="A1:G7"/>
  <sheetViews>
    <sheetView zoomScale="85" zoomScaleNormal="85" workbookViewId="0">
      <selection activeCell="G2" sqref="G2"/>
    </sheetView>
  </sheetViews>
  <sheetFormatPr defaultColWidth="9.28515625" defaultRowHeight="12.75" x14ac:dyDescent="0.2"/>
  <cols>
    <col min="1" max="1" width="9.28515625" style="3"/>
    <col min="2" max="2" width="18.5703125" style="3" customWidth="1"/>
    <col min="3" max="16384" width="9.28515625" style="3"/>
  </cols>
  <sheetData>
    <row r="1" spans="1:7" ht="45" x14ac:dyDescent="0.2">
      <c r="A1" s="14" t="s">
        <v>106</v>
      </c>
      <c r="B1" s="24" t="s">
        <v>94</v>
      </c>
      <c r="C1" s="24" t="s">
        <v>95</v>
      </c>
      <c r="D1" s="24" t="s">
        <v>96</v>
      </c>
      <c r="E1" s="24" t="s">
        <v>97</v>
      </c>
      <c r="F1" s="24" t="s">
        <v>98</v>
      </c>
    </row>
    <row r="2" spans="1:7" ht="15" x14ac:dyDescent="0.2">
      <c r="A2" s="3" t="s">
        <v>143</v>
      </c>
      <c r="B2" s="17" t="s">
        <v>379</v>
      </c>
      <c r="C2" s="148" t="s">
        <v>389</v>
      </c>
      <c r="D2" s="148" t="s">
        <v>385</v>
      </c>
      <c r="E2" s="17">
        <v>999</v>
      </c>
      <c r="F2" s="17">
        <v>1</v>
      </c>
      <c r="G2" s="272"/>
    </row>
    <row r="3" spans="1:7" ht="15" x14ac:dyDescent="0.2">
      <c r="A3" s="3" t="s">
        <v>143</v>
      </c>
      <c r="B3" s="148" t="s">
        <v>369</v>
      </c>
      <c r="C3" s="148" t="s">
        <v>438</v>
      </c>
      <c r="D3" s="148" t="s">
        <v>438</v>
      </c>
      <c r="E3" s="17">
        <v>999</v>
      </c>
      <c r="F3" s="17">
        <v>999</v>
      </c>
      <c r="G3" s="272"/>
    </row>
    <row r="4" spans="1:7" ht="15" x14ac:dyDescent="0.2">
      <c r="A4" s="3" t="s">
        <v>143</v>
      </c>
      <c r="B4" s="148" t="s">
        <v>370</v>
      </c>
      <c r="C4" s="148" t="s">
        <v>445</v>
      </c>
      <c r="D4" s="148" t="s">
        <v>445</v>
      </c>
      <c r="E4" s="17">
        <v>999</v>
      </c>
      <c r="F4" s="17">
        <v>999</v>
      </c>
      <c r="G4" s="272"/>
    </row>
    <row r="5" spans="1:7" ht="15" x14ac:dyDescent="0.2">
      <c r="A5" s="3" t="s">
        <v>143</v>
      </c>
      <c r="B5" s="148" t="s">
        <v>326</v>
      </c>
      <c r="C5" s="148" t="s">
        <v>447</v>
      </c>
      <c r="D5" s="148" t="s">
        <v>447</v>
      </c>
      <c r="E5" s="17">
        <v>999</v>
      </c>
      <c r="F5" s="17">
        <v>999</v>
      </c>
      <c r="G5" s="272"/>
    </row>
    <row r="6" spans="1:7" ht="15" x14ac:dyDescent="0.2">
      <c r="A6" s="3" t="s">
        <v>143</v>
      </c>
      <c r="B6" s="148" t="s">
        <v>372</v>
      </c>
      <c r="C6" s="148" t="s">
        <v>113</v>
      </c>
      <c r="D6" s="148" t="s">
        <v>113</v>
      </c>
      <c r="E6" s="17">
        <v>999</v>
      </c>
      <c r="F6" s="17">
        <v>999</v>
      </c>
      <c r="G6" s="272"/>
    </row>
    <row r="7" spans="1:7" ht="15" x14ac:dyDescent="0.2">
      <c r="A7" s="3" t="s">
        <v>143</v>
      </c>
      <c r="B7" s="148" t="s">
        <v>147</v>
      </c>
      <c r="C7" s="148" t="s">
        <v>447</v>
      </c>
      <c r="D7" s="148" t="s">
        <v>447</v>
      </c>
      <c r="E7" s="17">
        <v>999</v>
      </c>
      <c r="F7" s="17">
        <v>999</v>
      </c>
      <c r="G7" s="272"/>
    </row>
  </sheetData>
  <sheetProtection sheet="1" selectLockedCells="1" selectUnlockedCells="1"/>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B381D9"/>
  </sheetPr>
  <dimension ref="A1:H14"/>
  <sheetViews>
    <sheetView zoomScale="85" zoomScaleNormal="85" workbookViewId="0">
      <selection activeCell="F20" sqref="F20"/>
    </sheetView>
  </sheetViews>
  <sheetFormatPr defaultColWidth="8.7109375" defaultRowHeight="15" x14ac:dyDescent="0.25"/>
  <cols>
    <col min="1" max="1" width="8.7109375" style="16"/>
    <col min="2" max="2" width="16" style="17" bestFit="1" customWidth="1"/>
    <col min="3" max="3" width="11.28515625" style="17" bestFit="1" customWidth="1"/>
    <col min="4" max="4" width="15.7109375" style="17" bestFit="1" customWidth="1"/>
    <col min="5" max="5" width="8.7109375" style="17" bestFit="1" customWidth="1"/>
    <col min="6" max="6" width="11.7109375" style="17" bestFit="1" customWidth="1"/>
    <col min="7" max="16384" width="8.7109375" style="16"/>
  </cols>
  <sheetData>
    <row r="1" spans="1:8" x14ac:dyDescent="0.25">
      <c r="A1" s="15" t="s">
        <v>106</v>
      </c>
      <c r="B1" s="15" t="s">
        <v>107</v>
      </c>
      <c r="C1" s="15" t="s">
        <v>108</v>
      </c>
      <c r="D1" s="15" t="s">
        <v>109</v>
      </c>
      <c r="E1" s="15" t="s">
        <v>110</v>
      </c>
      <c r="F1" s="15" t="s">
        <v>111</v>
      </c>
    </row>
    <row r="2" spans="1:8" x14ac:dyDescent="0.25">
      <c r="A2" s="17" t="s">
        <v>112</v>
      </c>
      <c r="B2" s="17" t="s">
        <v>379</v>
      </c>
      <c r="C2" s="17" t="s">
        <v>103</v>
      </c>
      <c r="D2" s="17" t="s">
        <v>389</v>
      </c>
      <c r="E2" s="17">
        <v>1</v>
      </c>
      <c r="F2" s="17">
        <v>999</v>
      </c>
      <c r="G2" s="40"/>
    </row>
    <row r="3" spans="1:8" x14ac:dyDescent="0.25">
      <c r="A3" s="17" t="s">
        <v>112</v>
      </c>
      <c r="B3" s="17" t="s">
        <v>369</v>
      </c>
      <c r="C3" s="148" t="s">
        <v>103</v>
      </c>
      <c r="D3" s="148" t="s">
        <v>113</v>
      </c>
      <c r="E3" s="17">
        <v>1</v>
      </c>
      <c r="F3" s="17">
        <v>999</v>
      </c>
      <c r="G3" s="40"/>
      <c r="H3" s="23"/>
    </row>
    <row r="4" spans="1:8" x14ac:dyDescent="0.25">
      <c r="A4" s="17" t="s">
        <v>112</v>
      </c>
      <c r="B4" s="17" t="s">
        <v>369</v>
      </c>
      <c r="C4" s="148" t="s">
        <v>451</v>
      </c>
      <c r="D4" s="148" t="s">
        <v>451</v>
      </c>
      <c r="E4" s="17">
        <v>999</v>
      </c>
      <c r="F4" s="17">
        <v>999</v>
      </c>
      <c r="G4" s="40"/>
      <c r="H4" s="23"/>
    </row>
    <row r="5" spans="1:8" x14ac:dyDescent="0.25">
      <c r="A5" s="17" t="s">
        <v>112</v>
      </c>
      <c r="B5" s="17" t="s">
        <v>369</v>
      </c>
      <c r="C5" s="148" t="s">
        <v>406</v>
      </c>
      <c r="D5" s="148" t="s">
        <v>406</v>
      </c>
      <c r="E5" s="17">
        <v>999</v>
      </c>
      <c r="F5" s="17">
        <v>999</v>
      </c>
      <c r="G5" s="40"/>
      <c r="H5" s="23"/>
    </row>
    <row r="6" spans="1:8" x14ac:dyDescent="0.25">
      <c r="A6" s="17" t="s">
        <v>112</v>
      </c>
      <c r="B6" s="17" t="s">
        <v>369</v>
      </c>
      <c r="C6" s="148" t="s">
        <v>438</v>
      </c>
      <c r="D6" s="148" t="s">
        <v>438</v>
      </c>
      <c r="E6" s="17">
        <v>999</v>
      </c>
      <c r="F6" s="17">
        <v>999</v>
      </c>
      <c r="G6" s="40"/>
      <c r="H6" s="23"/>
    </row>
    <row r="7" spans="1:8" x14ac:dyDescent="0.25">
      <c r="A7" s="17" t="s">
        <v>112</v>
      </c>
      <c r="B7" s="17" t="s">
        <v>370</v>
      </c>
      <c r="C7" s="148" t="s">
        <v>103</v>
      </c>
      <c r="D7" s="148" t="s">
        <v>386</v>
      </c>
      <c r="E7" s="17">
        <v>1</v>
      </c>
      <c r="F7" s="17">
        <v>999</v>
      </c>
      <c r="G7" s="40"/>
      <c r="H7" s="23"/>
    </row>
    <row r="8" spans="1:8" x14ac:dyDescent="0.25">
      <c r="A8" s="17" t="s">
        <v>112</v>
      </c>
      <c r="B8" s="17" t="s">
        <v>370</v>
      </c>
      <c r="C8" s="148" t="s">
        <v>387</v>
      </c>
      <c r="D8" s="148" t="s">
        <v>409</v>
      </c>
      <c r="E8" s="17">
        <v>1</v>
      </c>
      <c r="F8" s="17">
        <v>999</v>
      </c>
      <c r="G8" s="40"/>
      <c r="H8" s="23"/>
    </row>
    <row r="9" spans="1:8" x14ac:dyDescent="0.25">
      <c r="A9" s="17" t="s">
        <v>112</v>
      </c>
      <c r="B9" s="17" t="s">
        <v>370</v>
      </c>
      <c r="C9" s="148" t="s">
        <v>445</v>
      </c>
      <c r="D9" s="148" t="s">
        <v>445</v>
      </c>
      <c r="E9" s="17">
        <v>999</v>
      </c>
      <c r="F9" s="17">
        <v>999</v>
      </c>
      <c r="G9" s="40"/>
      <c r="H9" s="23"/>
    </row>
    <row r="10" spans="1:8" x14ac:dyDescent="0.25">
      <c r="A10" s="17" t="s">
        <v>112</v>
      </c>
      <c r="B10" s="17" t="s">
        <v>326</v>
      </c>
      <c r="C10" s="148" t="s">
        <v>103</v>
      </c>
      <c r="D10" s="148" t="s">
        <v>389</v>
      </c>
      <c r="E10" s="17">
        <v>1</v>
      </c>
      <c r="F10" s="17">
        <v>999</v>
      </c>
      <c r="G10" s="40"/>
      <c r="H10" s="23"/>
    </row>
    <row r="11" spans="1:8" x14ac:dyDescent="0.25">
      <c r="A11" s="17" t="s">
        <v>112</v>
      </c>
      <c r="B11" s="17" t="s">
        <v>326</v>
      </c>
      <c r="C11" s="148" t="s">
        <v>447</v>
      </c>
      <c r="D11" s="148" t="s">
        <v>447</v>
      </c>
      <c r="E11" s="17">
        <v>999</v>
      </c>
      <c r="F11" s="17">
        <v>999</v>
      </c>
      <c r="G11" s="40"/>
      <c r="H11" s="23"/>
    </row>
    <row r="12" spans="1:8" x14ac:dyDescent="0.25">
      <c r="A12" s="17" t="s">
        <v>112</v>
      </c>
      <c r="B12" s="17" t="s">
        <v>372</v>
      </c>
      <c r="C12" s="148" t="s">
        <v>113</v>
      </c>
      <c r="D12" s="148" t="s">
        <v>113</v>
      </c>
      <c r="E12" s="17">
        <v>999</v>
      </c>
      <c r="F12" s="17">
        <v>999</v>
      </c>
      <c r="G12" s="40"/>
      <c r="H12" s="23"/>
    </row>
    <row r="13" spans="1:8" x14ac:dyDescent="0.25">
      <c r="A13" s="17" t="s">
        <v>112</v>
      </c>
      <c r="B13" s="17" t="s">
        <v>147</v>
      </c>
      <c r="C13" s="148" t="s">
        <v>103</v>
      </c>
      <c r="D13" s="148" t="s">
        <v>389</v>
      </c>
      <c r="E13" s="17">
        <v>1</v>
      </c>
      <c r="F13" s="17">
        <v>999</v>
      </c>
      <c r="G13" s="40"/>
      <c r="H13" s="23"/>
    </row>
    <row r="14" spans="1:8" x14ac:dyDescent="0.25">
      <c r="A14" s="16" t="s">
        <v>112</v>
      </c>
      <c r="B14" s="17" t="s">
        <v>147</v>
      </c>
      <c r="C14" s="17" t="s">
        <v>447</v>
      </c>
      <c r="D14" s="17" t="s">
        <v>447</v>
      </c>
      <c r="E14" s="17">
        <v>999</v>
      </c>
      <c r="F14" s="17">
        <v>999</v>
      </c>
    </row>
  </sheetData>
  <sheetProtection sheet="1" selectLockedCells="1" selectUnlockedCells="1"/>
  <pageMargins left="0.7" right="0.7" top="0.75" bottom="0.75" header="0.3" footer="0.3"/>
  <pageSetup paperSize="9"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6">
    <tabColor rgb="FFB381D9"/>
  </sheetPr>
  <dimension ref="A1:H6"/>
  <sheetViews>
    <sheetView zoomScale="85" zoomScaleNormal="85" workbookViewId="0">
      <selection activeCell="G19" sqref="G19"/>
    </sheetView>
  </sheetViews>
  <sheetFormatPr defaultColWidth="8.7109375" defaultRowHeight="15" x14ac:dyDescent="0.25"/>
  <cols>
    <col min="1" max="1" width="8.28515625" style="17" bestFit="1" customWidth="1"/>
    <col min="2" max="2" width="16" style="17" bestFit="1" customWidth="1"/>
    <col min="3" max="3" width="11.28515625" style="17" bestFit="1" customWidth="1"/>
    <col min="4" max="4" width="15.7109375" style="17" bestFit="1" customWidth="1"/>
    <col min="5" max="5" width="8.7109375" style="17" bestFit="1" customWidth="1"/>
    <col min="6" max="6" width="11.7109375" style="17" bestFit="1" customWidth="1"/>
    <col min="7" max="7" width="28.7109375" style="17" bestFit="1" customWidth="1"/>
    <col min="8" max="16384" width="8.7109375" style="16"/>
  </cols>
  <sheetData>
    <row r="1" spans="1:8" x14ac:dyDescent="0.25">
      <c r="A1" s="15" t="s">
        <v>106</v>
      </c>
      <c r="B1" s="15" t="s">
        <v>107</v>
      </c>
      <c r="C1" s="15" t="s">
        <v>108</v>
      </c>
      <c r="D1" s="15" t="s">
        <v>109</v>
      </c>
      <c r="E1" s="15" t="s">
        <v>110</v>
      </c>
      <c r="F1" s="15" t="s">
        <v>111</v>
      </c>
      <c r="G1" s="15" t="s">
        <v>144</v>
      </c>
    </row>
    <row r="2" spans="1:8" x14ac:dyDescent="0.25">
      <c r="A2" s="17" t="s">
        <v>112</v>
      </c>
      <c r="C2" s="17" t="s">
        <v>145</v>
      </c>
      <c r="D2" s="17" t="s">
        <v>148</v>
      </c>
      <c r="E2" s="17">
        <v>1</v>
      </c>
      <c r="F2" s="17">
        <v>4</v>
      </c>
      <c r="G2" s="20">
        <v>1</v>
      </c>
      <c r="H2" s="266" t="s">
        <v>392</v>
      </c>
    </row>
    <row r="3" spans="1:8" x14ac:dyDescent="0.25">
      <c r="A3" s="17" t="s">
        <v>112</v>
      </c>
      <c r="C3" s="17" t="s">
        <v>145</v>
      </c>
      <c r="D3" s="17" t="s">
        <v>149</v>
      </c>
      <c r="E3" s="17">
        <v>1</v>
      </c>
      <c r="F3" s="17">
        <v>4</v>
      </c>
      <c r="G3" s="20">
        <v>1</v>
      </c>
      <c r="H3" s="191"/>
    </row>
    <row r="4" spans="1:8" x14ac:dyDescent="0.25">
      <c r="A4" s="17" t="s">
        <v>112</v>
      </c>
      <c r="C4" s="148" t="s">
        <v>145</v>
      </c>
      <c r="D4" s="17" t="s">
        <v>150</v>
      </c>
      <c r="E4" s="17">
        <v>1</v>
      </c>
      <c r="F4" s="17">
        <v>4</v>
      </c>
      <c r="G4" s="20">
        <v>1</v>
      </c>
      <c r="H4" s="191"/>
    </row>
    <row r="5" spans="1:8" x14ac:dyDescent="0.25">
      <c r="A5" s="17" t="s">
        <v>112</v>
      </c>
      <c r="C5" s="148" t="s">
        <v>145</v>
      </c>
      <c r="D5" s="17" t="s">
        <v>151</v>
      </c>
      <c r="E5" s="17">
        <v>1</v>
      </c>
      <c r="F5" s="17">
        <v>4</v>
      </c>
      <c r="G5" s="20">
        <v>1</v>
      </c>
      <c r="H5" s="191"/>
    </row>
    <row r="6" spans="1:8" x14ac:dyDescent="0.25">
      <c r="B6" s="148"/>
    </row>
  </sheetData>
  <sheetProtection sheet="1" selectLockedCells="1" selectUnlockedCells="1"/>
  <phoneticPr fontId="25" type="noConversion"/>
  <pageMargins left="0.7" right="0.7" top="0.75" bottom="0.75" header="0.3" footer="0.3"/>
  <pageSetup paperSize="9" orientation="portrait"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7">
    <tabColor rgb="FFB381D9"/>
  </sheetPr>
  <dimension ref="A1:G11"/>
  <sheetViews>
    <sheetView zoomScale="85" zoomScaleNormal="85" workbookViewId="0">
      <selection activeCell="D19" sqref="D19"/>
    </sheetView>
  </sheetViews>
  <sheetFormatPr defaultColWidth="8.7109375" defaultRowHeight="15" x14ac:dyDescent="0.25"/>
  <cols>
    <col min="1" max="1" width="8.7109375" style="16"/>
    <col min="2" max="2" width="19" style="16" customWidth="1"/>
    <col min="3" max="3" width="10.28515625" style="16" bestFit="1" customWidth="1"/>
    <col min="4" max="4" width="14.5703125" style="16" customWidth="1"/>
    <col min="5" max="5" width="8.28515625" style="16" bestFit="1" customWidth="1"/>
    <col min="6" max="6" width="11" style="16" bestFit="1" customWidth="1"/>
    <col min="7" max="16384" width="8.7109375" style="16"/>
  </cols>
  <sheetData>
    <row r="1" spans="1:7" x14ac:dyDescent="0.25">
      <c r="A1" s="15" t="s">
        <v>106</v>
      </c>
      <c r="B1" s="15" t="s">
        <v>107</v>
      </c>
      <c r="C1" s="15" t="s">
        <v>108</v>
      </c>
      <c r="D1" s="15" t="s">
        <v>109</v>
      </c>
      <c r="E1" s="15" t="s">
        <v>110</v>
      </c>
      <c r="F1" s="15" t="s">
        <v>111</v>
      </c>
    </row>
    <row r="2" spans="1:7" x14ac:dyDescent="0.25">
      <c r="A2" s="17" t="s">
        <v>112</v>
      </c>
      <c r="B2" s="17" t="s">
        <v>379</v>
      </c>
      <c r="C2" s="17" t="s">
        <v>103</v>
      </c>
      <c r="D2" s="148" t="s">
        <v>385</v>
      </c>
      <c r="E2" s="17">
        <v>1</v>
      </c>
      <c r="F2" s="17">
        <v>1</v>
      </c>
      <c r="G2" s="272"/>
    </row>
    <row r="3" spans="1:7" x14ac:dyDescent="0.25">
      <c r="A3" s="17" t="s">
        <v>112</v>
      </c>
      <c r="B3" s="148" t="s">
        <v>369</v>
      </c>
      <c r="C3" s="148" t="s">
        <v>103</v>
      </c>
      <c r="D3" s="148" t="s">
        <v>406</v>
      </c>
      <c r="E3" s="17">
        <v>1</v>
      </c>
      <c r="F3" s="17">
        <v>999</v>
      </c>
      <c r="G3" s="272"/>
    </row>
    <row r="4" spans="1:7" x14ac:dyDescent="0.25">
      <c r="A4" s="17" t="s">
        <v>112</v>
      </c>
      <c r="B4" s="148" t="s">
        <v>369</v>
      </c>
      <c r="C4" s="148" t="s">
        <v>456</v>
      </c>
      <c r="D4" s="148" t="s">
        <v>438</v>
      </c>
      <c r="E4" s="17">
        <v>1</v>
      </c>
      <c r="F4" s="17">
        <v>999</v>
      </c>
      <c r="G4" s="272"/>
    </row>
    <row r="5" spans="1:7" x14ac:dyDescent="0.25">
      <c r="A5" s="17" t="s">
        <v>112</v>
      </c>
      <c r="B5" s="148" t="s">
        <v>370</v>
      </c>
      <c r="C5" s="148" t="s">
        <v>103</v>
      </c>
      <c r="D5" s="148" t="s">
        <v>451</v>
      </c>
      <c r="E5" s="17">
        <v>1</v>
      </c>
      <c r="F5" s="17">
        <v>999</v>
      </c>
      <c r="G5" s="272"/>
    </row>
    <row r="6" spans="1:7" x14ac:dyDescent="0.25">
      <c r="A6" s="17" t="s">
        <v>112</v>
      </c>
      <c r="B6" s="148" t="s">
        <v>370</v>
      </c>
      <c r="C6" s="148" t="s">
        <v>406</v>
      </c>
      <c r="D6" s="148" t="s">
        <v>445</v>
      </c>
      <c r="E6" s="17">
        <v>1</v>
      </c>
      <c r="F6" s="17">
        <v>999</v>
      </c>
      <c r="G6" s="272"/>
    </row>
    <row r="7" spans="1:7" x14ac:dyDescent="0.25">
      <c r="A7" s="17" t="s">
        <v>112</v>
      </c>
      <c r="B7" s="148" t="s">
        <v>326</v>
      </c>
      <c r="C7" s="148" t="s">
        <v>103</v>
      </c>
      <c r="D7" s="148" t="s">
        <v>389</v>
      </c>
      <c r="E7" s="17">
        <v>1</v>
      </c>
      <c r="F7" s="17">
        <v>999</v>
      </c>
      <c r="G7" s="272"/>
    </row>
    <row r="8" spans="1:7" x14ac:dyDescent="0.25">
      <c r="A8" s="17" t="s">
        <v>112</v>
      </c>
      <c r="B8" s="148" t="s">
        <v>326</v>
      </c>
      <c r="C8" s="148" t="s">
        <v>409</v>
      </c>
      <c r="D8" s="148" t="s">
        <v>447</v>
      </c>
      <c r="E8" s="17">
        <v>1</v>
      </c>
      <c r="F8" s="17">
        <v>999</v>
      </c>
      <c r="G8" s="272"/>
    </row>
    <row r="9" spans="1:7" x14ac:dyDescent="0.25">
      <c r="A9" s="17" t="s">
        <v>112</v>
      </c>
      <c r="B9" s="148" t="s">
        <v>372</v>
      </c>
      <c r="C9" s="148" t="s">
        <v>113</v>
      </c>
      <c r="D9" s="148" t="s">
        <v>113</v>
      </c>
      <c r="E9" s="17">
        <v>999</v>
      </c>
      <c r="F9" s="17">
        <v>999</v>
      </c>
      <c r="G9" s="272"/>
    </row>
    <row r="10" spans="1:7" x14ac:dyDescent="0.25">
      <c r="A10" s="17" t="s">
        <v>112</v>
      </c>
      <c r="B10" s="148" t="s">
        <v>147</v>
      </c>
      <c r="C10" s="148" t="s">
        <v>103</v>
      </c>
      <c r="D10" s="148" t="s">
        <v>389</v>
      </c>
      <c r="E10" s="17">
        <v>1</v>
      </c>
      <c r="F10" s="17">
        <v>999</v>
      </c>
      <c r="G10" s="272"/>
    </row>
    <row r="11" spans="1:7" x14ac:dyDescent="0.25">
      <c r="A11" s="17" t="s">
        <v>112</v>
      </c>
      <c r="B11" s="148" t="s">
        <v>147</v>
      </c>
      <c r="C11" s="148" t="s">
        <v>409</v>
      </c>
      <c r="D11" s="148" t="s">
        <v>447</v>
      </c>
      <c r="E11" s="17">
        <v>1</v>
      </c>
      <c r="F11" s="17">
        <v>999</v>
      </c>
      <c r="G11" s="272"/>
    </row>
  </sheetData>
  <sheetProtection sheet="1" selectLockedCells="1" selectUnlockedCells="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99A588E0F14746BFAC081FD6A566B8" ma:contentTypeVersion="4" ma:contentTypeDescription="Create a new document." ma:contentTypeScope="" ma:versionID="70047abed3c316bc6c239c726d52b1d1">
  <xsd:schema xmlns:xsd="http://www.w3.org/2001/XMLSchema" xmlns:xs="http://www.w3.org/2001/XMLSchema" xmlns:p="http://schemas.microsoft.com/office/2006/metadata/properties" xmlns:ns2="a280f3ed-f921-4226-9525-27fa6d577539" targetNamespace="http://schemas.microsoft.com/office/2006/metadata/properties" ma:root="true" ma:fieldsID="2d733b734c321b59cfa63eae09032af2" ns2:_="">
    <xsd:import namespace="a280f3ed-f921-4226-9525-27fa6d57753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80f3ed-f921-4226-9525-27fa6d5775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0E73A2C-FF88-4115-98C7-1A36432E0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80f3ed-f921-4226-9525-27fa6d5775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489336-CA4E-41C2-9D80-2C288ACAC315}">
  <ds:schemaRefs>
    <ds:schemaRef ds:uri="http://schemas.microsoft.com/sharepoint/v3/contenttype/forms"/>
  </ds:schemaRefs>
</ds:datastoreItem>
</file>

<file path=customXml/itemProps3.xml><?xml version="1.0" encoding="utf-8"?>
<ds:datastoreItem xmlns:ds="http://schemas.openxmlformats.org/officeDocument/2006/customXml" ds:itemID="{151041B8-4BA3-4146-976E-14547D32F934}">
  <ds:schemaRefs>
    <ds:schemaRef ds:uri="http://purl.org/dc/terms/"/>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a280f3ed-f921-4226-9525-27fa6d577539"/>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COVER</vt:lpstr>
      <vt:lpstr>INDEX</vt:lpstr>
      <vt:lpstr>Basic Instructions</vt:lpstr>
      <vt:lpstr>Methodology</vt:lpstr>
      <vt:lpstr>Validation rules</vt:lpstr>
      <vt:lpstr>GETTING STARTED</vt:lpstr>
      <vt:lpstr>DECL_POR</vt:lpstr>
      <vt:lpstr>POM_PRO</vt:lpstr>
      <vt:lpstr>POM_OTH</vt:lpstr>
      <vt:lpstr>WCA</vt:lpstr>
      <vt:lpstr>BALANCE_GEN</vt:lpstr>
      <vt:lpstr>RCY</vt:lpstr>
      <vt:lpstr>ErrorLog</vt:lpstr>
      <vt:lpstr>Changelog</vt:lpstr>
      <vt:lpstr>Lists</vt:lpstr>
      <vt:lpstr>Lists (specific)</vt:lpstr>
      <vt:lpstr>MacroBehaviour</vt:lpstr>
      <vt:lpstr>Locks</vt:lpstr>
      <vt:lpstr>ContentInHiddenSheets</vt:lpstr>
      <vt:lpstr>Summations</vt:lpstr>
      <vt:lpstr>Mandatory</vt:lpstr>
      <vt:lpstr>Thresholds</vt:lpstr>
      <vt:lpstr>IsFormula</vt:lpstr>
      <vt:lpstr>MustNotBeNegative</vt:lpstr>
      <vt:lpstr>FootnoteContent</vt:lpstr>
      <vt:lpstr>IsNumeric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2023-05-16T10:33:50Z</cp:lastPrinted>
  <dcterms:created xsi:type="dcterms:W3CDTF">2021-01-11T08:40:29Z</dcterms:created>
  <dcterms:modified xsi:type="dcterms:W3CDTF">2025-10-09T13:20:49Z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0x010100F099A588E0F14746BFAC081FD6A566B8</vt:lpwstr>
  </property>
  <property fmtid="{D5CDD505-2E9C-101B-9397-08002B2CF9AE}" pid="3" name="MSIP_Label_f4cdc456-5864-460f-beda-883d23b78bbb_Enabled">
    <vt:lpwstr>true</vt:lpwstr>
  </property>
  <property fmtid="{D5CDD505-2E9C-101B-9397-08002B2CF9AE}" pid="4" name="MSIP_Label_f4cdc456-5864-460f-beda-883d23b78bbb_SetDate">
    <vt:lpwstr>2024-06-14T15:08:53Z</vt:lpwstr>
  </property>
  <property fmtid="{D5CDD505-2E9C-101B-9397-08002B2CF9AE}" pid="5" name="MSIP_Label_f4cdc456-5864-460f-beda-883d23b78bbb_Method">
    <vt:lpwstr>Privileged</vt:lpwstr>
  </property>
  <property fmtid="{D5CDD505-2E9C-101B-9397-08002B2CF9AE}" pid="6" name="MSIP_Label_f4cdc456-5864-460f-beda-883d23b78bbb_Name">
    <vt:lpwstr>Publicly Available</vt:lpwstr>
  </property>
  <property fmtid="{D5CDD505-2E9C-101B-9397-08002B2CF9AE}" pid="7" name="MSIP_Label_f4cdc456-5864-460f-beda-883d23b78bbb_SiteId">
    <vt:lpwstr>b24c8b06-522c-46fe-9080-70926f8dddb1</vt:lpwstr>
  </property>
  <property fmtid="{D5CDD505-2E9C-101B-9397-08002B2CF9AE}" pid="8" name="MSIP_Label_f4cdc456-5864-460f-beda-883d23b78bbb_ActionId">
    <vt:lpwstr>21ab0188-8d67-4540-a2cb-18e1763b865f</vt:lpwstr>
  </property>
  <property fmtid="{D5CDD505-2E9C-101B-9397-08002B2CF9AE}" pid="9" name="MSIP_Label_f4cdc456-5864-460f-beda-883d23b78bbb_ContentBits">
    <vt:lpwstr>0</vt:lpwstr>
  </property>
</Properties>
</file>