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drawings/drawing7.xml" ContentType="application/vnd.openxmlformats-officedocument.drawing+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8.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9.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drawings/drawing10.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11.xml" ContentType="application/vnd.openxmlformats-officedocument.drawing+xml"/>
  <Override PartName="/xl/ctrlProps/ctrlProp17.xml" ContentType="application/vnd.ms-excel.controlproperties+xml"/>
  <Override PartName="/xl/ctrlProps/ctrlProp18.xml" ContentType="application/vnd.ms-excel.controlproperties+xml"/>
  <Override PartName="/xl/drawings/drawing12.xml" ContentType="application/vnd.openxmlformats-officedocument.drawing+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defaultThemeVersion="166925"/>
  <mc:AlternateContent xmlns:mc="http://schemas.openxmlformats.org/markup-compatibility/2006">
    <mc:Choice Requires="x15">
      <x15ac:absPath xmlns:x15ac="http://schemas.microsoft.com/office/spreadsheetml/2010/11/ac" url="C:\Users\ODS286\Desktop\"/>
    </mc:Choice>
  </mc:AlternateContent>
  <xr:revisionPtr revIDLastSave="0" documentId="8_{C5C9D702-0C1D-4853-AEA7-142312AD775E}" xr6:coauthVersionLast="47" xr6:coauthVersionMax="47" xr10:uidLastSave="{00000000-0000-0000-0000-000000000000}"/>
  <bookViews>
    <workbookView xWindow="5070" yWindow="5070" windowWidth="28800" windowHeight="15225" tabRatio="897" activeTab="7" xr2:uid="{00000000-000D-0000-FFFF-FFFF00000000}"/>
  </bookViews>
  <sheets>
    <sheet name="COVER" sheetId="64" r:id="rId1"/>
    <sheet name="INDEX" sheetId="65" r:id="rId2"/>
    <sheet name="Basic Instructions" sheetId="66" r:id="rId3"/>
    <sheet name="Methodology" sheetId="74" r:id="rId4"/>
    <sheet name="Validation rules" sheetId="73" r:id="rId5"/>
    <sheet name="GETTING STARTED" sheetId="68" r:id="rId6"/>
    <sheet name="DECL_POR" sheetId="84" r:id="rId7"/>
    <sheet name="POM_PRO" sheetId="79" r:id="rId8"/>
    <sheet name="POM_OTH" sheetId="80" state="hidden" r:id="rId9"/>
    <sheet name="WCA" sheetId="83" r:id="rId10"/>
    <sheet name="BALANCE_GEN" sheetId="82" r:id="rId11"/>
    <sheet name="RCY" sheetId="81" r:id="rId12"/>
    <sheet name="ErrorLog" sheetId="63" r:id="rId13"/>
    <sheet name="Changelog" sheetId="71" state="hidden" r:id="rId14"/>
    <sheet name="Lists" sheetId="6" state="hidden" r:id="rId15"/>
    <sheet name="Lists (specific)" sheetId="75" state="hidden" r:id="rId16"/>
    <sheet name="MacroBehaviour" sheetId="85" state="hidden" r:id="rId17"/>
    <sheet name="Locks" sheetId="22" state="hidden" r:id="rId18"/>
    <sheet name="ContentInHiddenSheets" sheetId="76" state="hidden" r:id="rId19"/>
    <sheet name="Summations" sheetId="59" state="hidden" r:id="rId20"/>
    <sheet name="Mandatory" sheetId="60" state="hidden" r:id="rId21"/>
    <sheet name="Thresholds" sheetId="27" state="hidden" r:id="rId22"/>
    <sheet name="IsFormula" sheetId="28" state="hidden" r:id="rId23"/>
    <sheet name="MustNotBeNegative" sheetId="26" state="hidden" r:id="rId24"/>
    <sheet name="FootnoteContent" sheetId="29" state="hidden" r:id="rId25"/>
    <sheet name="IsNumeric" sheetId="30" state="hidden" r:id="rId26"/>
  </sheets>
  <definedNames>
    <definedName name="_xlnm._FilterDatabase" localSheetId="12" hidden="1">ErrorLog!$B$1:$F$2</definedName>
    <definedName name="_xlnm._FilterDatabase" localSheetId="20" hidden="1">Mandatory!$G$108:$I$180</definedName>
    <definedName name="_xlnm._FilterDatabase" localSheetId="19" hidden="1">Summations!$A$2:$S$69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7" i="80" l="1"/>
  <c r="G40" i="79" l="1"/>
  <c r="G33" i="83" l="1"/>
  <c r="G9" i="82" s="1"/>
  <c r="E6" i="81" l="1"/>
  <c r="E6" i="82"/>
  <c r="E6" i="83"/>
  <c r="E6" i="80"/>
  <c r="E6" i="84"/>
  <c r="E6" i="79"/>
  <c r="C9" i="84"/>
  <c r="C9" i="79"/>
  <c r="C9" i="80"/>
  <c r="C9" i="83"/>
  <c r="C9" i="82"/>
  <c r="C9" i="81"/>
  <c r="G33" i="81" l="1"/>
  <c r="J9" i="84" s="1"/>
  <c r="G11" i="82" l="1"/>
  <c r="J8" i="84" s="1"/>
  <c r="H10" i="84"/>
  <c r="G10" i="84"/>
  <c r="G8" i="82"/>
  <c r="D15" i="75"/>
  <c r="D14" i="75"/>
  <c r="D13" i="75"/>
  <c r="D12" i="75"/>
  <c r="D11" i="75"/>
  <c r="D10" i="75"/>
  <c r="D9" i="75"/>
  <c r="D8" i="75"/>
  <c r="D6" i="75"/>
  <c r="D5" i="75"/>
  <c r="D4" i="75"/>
  <c r="D3" i="75"/>
  <c r="D2" i="75"/>
  <c r="G10" i="82" l="1"/>
  <c r="C30" i="74" l="1"/>
  <c r="C21" i="74"/>
  <c r="C5" i="74"/>
  <c r="C4" i="74"/>
  <c r="F3" i="74"/>
  <c r="F3" i="73"/>
  <c r="C5" i="73"/>
  <c r="C4" i="73"/>
  <c r="C19" i="68" l="1"/>
  <c r="G9" i="68"/>
  <c r="C5" i="68"/>
  <c r="G3" i="68"/>
  <c r="C4" i="68"/>
  <c r="C20" i="68"/>
  <c r="C8" i="84" l="1"/>
  <c r="C8" i="82"/>
  <c r="E5" i="81"/>
  <c r="E5" i="82"/>
  <c r="C8" i="79"/>
  <c r="C8" i="81"/>
  <c r="E5" i="83"/>
  <c r="E5" i="80"/>
  <c r="C8" i="80"/>
  <c r="E5" i="84"/>
  <c r="E5" i="79"/>
  <c r="C8" i="83"/>
  <c r="D28" i="66"/>
  <c r="C51" i="66" l="1"/>
  <c r="C46" i="66"/>
  <c r="D26" i="66"/>
  <c r="D25" i="66"/>
  <c r="D24" i="66"/>
  <c r="D21" i="66"/>
  <c r="D20" i="66"/>
  <c r="C5" i="66"/>
  <c r="C4" i="66"/>
  <c r="F3" i="66"/>
  <c r="C5" i="65"/>
  <c r="C4" i="65"/>
  <c r="E3" i="65"/>
  <c r="C9" i="64"/>
  <c r="C8" i="64"/>
  <c r="C7" i="64"/>
  <c r="C6" i="64"/>
  <c r="C5" i="64"/>
  <c r="C3" i="64"/>
  <c r="D145" i="59" l="1"/>
</calcChain>
</file>

<file path=xl/sharedStrings.xml><?xml version="1.0" encoding="utf-8"?>
<sst xmlns="http://schemas.openxmlformats.org/spreadsheetml/2006/main" count="1382" uniqueCount="646">
  <si>
    <t>E</t>
  </si>
  <si>
    <t>P</t>
  </si>
  <si>
    <t>Country label</t>
  </si>
  <si>
    <t>Country code</t>
  </si>
  <si>
    <t>Label</t>
  </si>
  <si>
    <t>Belgium</t>
  </si>
  <si>
    <t>BE</t>
  </si>
  <si>
    <t>Bulgaria</t>
  </si>
  <si>
    <t>BG</t>
  </si>
  <si>
    <t>Estimated</t>
  </si>
  <si>
    <t>Czechia</t>
  </si>
  <si>
    <t>CZ</t>
  </si>
  <si>
    <t>Provisional</t>
  </si>
  <si>
    <t>Denmark</t>
  </si>
  <si>
    <t>DK</t>
  </si>
  <si>
    <t>Germany</t>
  </si>
  <si>
    <t>DE</t>
  </si>
  <si>
    <t>Estonia</t>
  </si>
  <si>
    <t>EE</t>
  </si>
  <si>
    <t>EP</t>
  </si>
  <si>
    <t>Estimated, provisional</t>
  </si>
  <si>
    <t>Ireland</t>
  </si>
  <si>
    <t>IE</t>
  </si>
  <si>
    <t>Greece</t>
  </si>
  <si>
    <t>EL</t>
  </si>
  <si>
    <t>Spain</t>
  </si>
  <si>
    <t>ES</t>
  </si>
  <si>
    <t>France</t>
  </si>
  <si>
    <t>FR</t>
  </si>
  <si>
    <t>Croatia</t>
  </si>
  <si>
    <t>HR</t>
  </si>
  <si>
    <t>Italy</t>
  </si>
  <si>
    <t>IT</t>
  </si>
  <si>
    <t>Cyprus</t>
  </si>
  <si>
    <t>CY</t>
  </si>
  <si>
    <t>Latvia</t>
  </si>
  <si>
    <t>LV</t>
  </si>
  <si>
    <t>Lithuania</t>
  </si>
  <si>
    <t>LT</t>
  </si>
  <si>
    <t>Luxembourg</t>
  </si>
  <si>
    <t>LU</t>
  </si>
  <si>
    <t>Hungary</t>
  </si>
  <si>
    <t>HU</t>
  </si>
  <si>
    <t>Malta</t>
  </si>
  <si>
    <t>MT</t>
  </si>
  <si>
    <t>Netherlands</t>
  </si>
  <si>
    <t>NL</t>
  </si>
  <si>
    <t>Austria</t>
  </si>
  <si>
    <t>AT</t>
  </si>
  <si>
    <t>Poland</t>
  </si>
  <si>
    <t>PL</t>
  </si>
  <si>
    <t>Portugal</t>
  </si>
  <si>
    <t>PT</t>
  </si>
  <si>
    <t>Romania</t>
  </si>
  <si>
    <t>RO</t>
  </si>
  <si>
    <t>Slovenia</t>
  </si>
  <si>
    <t>SI</t>
  </si>
  <si>
    <t>Slovakia</t>
  </si>
  <si>
    <t>SK</t>
  </si>
  <si>
    <t>Finland</t>
  </si>
  <si>
    <t>FI</t>
  </si>
  <si>
    <t>Sweden</t>
  </si>
  <si>
    <t>SE</t>
  </si>
  <si>
    <t>NO</t>
  </si>
  <si>
    <t>Cell shading:</t>
  </si>
  <si>
    <t>Light grey: The calculation of data is automatic. Can be edited after unlocking the cell with the button "Unlock formulas".</t>
  </si>
  <si>
    <t>Basic instructions</t>
  </si>
  <si>
    <t>Before filling in the questionnaire please read carefully the instructions below. This EXCEL workbook is the questionnaire. Please do not  delete or add rows in the questionnaire (except where instructed in the quality report tab).</t>
  </si>
  <si>
    <t xml:space="preserve">Please select your country (click on the white cell):    </t>
  </si>
  <si>
    <t>Name:</t>
  </si>
  <si>
    <t>Institution:</t>
  </si>
  <si>
    <t>Unit:</t>
  </si>
  <si>
    <t>Telephone:</t>
  </si>
  <si>
    <t>Email adress:</t>
  </si>
  <si>
    <t xml:space="preserve">Eurostat would be grateful if you could send us the completed questionnaire ahead of the deadline. </t>
  </si>
  <si>
    <t>For methodological questions please contact:</t>
  </si>
  <si>
    <t>ESTAT-WASTE-STATISTICS@EC.EUROPA.EU</t>
  </si>
  <si>
    <t>Description</t>
  </si>
  <si>
    <t>Symbol</t>
  </si>
  <si>
    <t>Real zero</t>
  </si>
  <si>
    <t>Not available</t>
  </si>
  <si>
    <t>1. White shaded (uncoloured) boxes: Provision of data is mandatory</t>
  </si>
  <si>
    <t>Statistical Office of the European Union</t>
  </si>
  <si>
    <t>Directorate E: Sectoral and regional statistics</t>
  </si>
  <si>
    <t>Unit E-2: Environmental statistics and accounts; sustainable development</t>
  </si>
  <si>
    <t>TITLE</t>
  </si>
  <si>
    <t>DESCRIPTION</t>
  </si>
  <si>
    <t>TYPE</t>
  </si>
  <si>
    <t>Index</t>
  </si>
  <si>
    <t>Structure of the questionnaire</t>
  </si>
  <si>
    <t>for information</t>
  </si>
  <si>
    <t xml:space="preserve">Basic instructions </t>
  </si>
  <si>
    <t>for reading before filling in the questionnaire</t>
  </si>
  <si>
    <t>Notes:</t>
  </si>
  <si>
    <t>Sheet Name</t>
  </si>
  <si>
    <t>Top Left Cell</t>
  </si>
  <si>
    <t>Bottom Right Cell</t>
  </si>
  <si>
    <t>Row Step</t>
  </si>
  <si>
    <t>Column Step</t>
  </si>
  <si>
    <t>Lock Type</t>
  </si>
  <si>
    <t>Focus Back To</t>
  </si>
  <si>
    <t>Content is Mandatory</t>
  </si>
  <si>
    <t>Formulas</t>
  </si>
  <si>
    <t>G8</t>
  </si>
  <si>
    <t>YES</t>
  </si>
  <si>
    <t>G16</t>
  </si>
  <si>
    <t>Severity</t>
  </si>
  <si>
    <t>SheetName</t>
  </si>
  <si>
    <t>TopLeftCell</t>
  </si>
  <si>
    <t>BottomRightCell</t>
  </si>
  <si>
    <t>RowStep</t>
  </si>
  <si>
    <t>ColumnStep</t>
  </si>
  <si>
    <t>Error</t>
  </si>
  <si>
    <t>G11</t>
  </si>
  <si>
    <t>Name of the sheet to be validated (e.g. Table 1)</t>
  </si>
  <si>
    <t>List of Cells
 (first block)</t>
  </si>
  <si>
    <t>First Total Cell (first block)</t>
  </si>
  <si>
    <t>Last Total Cell
(Last block)</t>
  </si>
  <si>
    <t>Row Block Repetition Step</t>
  </si>
  <si>
    <t>Column Block Repetition Step</t>
  </si>
  <si>
    <t>Greater or Equal</t>
  </si>
  <si>
    <t>Valid Tolerance</t>
  </si>
  <si>
    <t>Only if all data is available</t>
  </si>
  <si>
    <t>Display text in error</t>
  </si>
  <si>
    <t>Must be &gt; 0 for a not relevant dimension. Else you get an infinite loop</t>
  </si>
  <si>
    <t>EQ or GE or GT</t>
  </si>
  <si>
    <t>GT does not admit Tolerance</t>
  </si>
  <si>
    <t>NO or YES</t>
  </si>
  <si>
    <t>This sheet is meant to define the validation for summations in a row or in a column.</t>
  </si>
  <si>
    <t>- A block is defined as a sequence of addendums in the same row or column</t>
  </si>
  <si>
    <t>- Only the first block must be explicitly defined</t>
  </si>
  <si>
    <t>- The block can be repeated at regular patterns through rows and columns at the same time</t>
  </si>
  <si>
    <t>PARAMETRES</t>
  </si>
  <si>
    <t>First cell in the first block to be validated</t>
  </si>
  <si>
    <t>First TotalCell (first block)</t>
  </si>
  <si>
    <t>Last TotalCell (Last block)</t>
  </si>
  <si>
    <t>Valid Threshold</t>
  </si>
  <si>
    <t>Valid values: EQ (Strictly equal); GE (Greater or Equal); GT (Strictly greater - No threshold will be considered)</t>
  </si>
  <si>
    <t>Empty Is Valid If Footnote Exists</t>
  </si>
  <si>
    <t>Footnote Shift From Value</t>
  </si>
  <si>
    <t>Lower value</t>
  </si>
  <si>
    <t>Upper value</t>
  </si>
  <si>
    <t>Error Is Valid If Footnote Exists</t>
  </si>
  <si>
    <t>Info</t>
  </si>
  <si>
    <t>DistanceFromReferenceToText</t>
  </si>
  <si>
    <t>I8</t>
  </si>
  <si>
    <t>EQ</t>
  </si>
  <si>
    <t>RCY</t>
  </si>
  <si>
    <t>AG21</t>
  </si>
  <si>
    <t>Y21</t>
  </si>
  <si>
    <t>AS16</t>
  </si>
  <si>
    <t>AC16</t>
  </si>
  <si>
    <t>Link to Error</t>
  </si>
  <si>
    <t>Validation Rule</t>
  </si>
  <si>
    <t>Cell</t>
  </si>
  <si>
    <t>Sheet</t>
  </si>
  <si>
    <t>Former Color</t>
  </si>
  <si>
    <t>J8</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</si>
  <si>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</si>
  <si>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</si>
  <si>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</si>
  <si>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</si>
  <si>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</si>
  <si>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</si>
  <si>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</si>
  <si>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</si>
  <si>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</si>
  <si>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</si>
  <si>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</si>
  <si>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</si>
  <si>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</si>
  <si>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</si>
  <si>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</si>
  <si>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</si>
  <si>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</si>
  <si>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</si>
  <si>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Telephone</t>
  </si>
  <si>
    <t>Contact</t>
  </si>
  <si>
    <t>Methodology URL</t>
  </si>
  <si>
    <t>Legislation URL</t>
  </si>
  <si>
    <t xml:space="preserve"> INDEX - STRUCTURE OF THE QUESTIONNAIRE</t>
  </si>
  <si>
    <t>I. Basic information</t>
  </si>
  <si>
    <t>Methodology</t>
  </si>
  <si>
    <t>Explanatory notes and methodology</t>
  </si>
  <si>
    <t>II. Reporting data (To be filled in by the country)</t>
  </si>
  <si>
    <t>GETTING STARTED</t>
  </si>
  <si>
    <t>for filling in</t>
  </si>
  <si>
    <t>BASIC INSTRUCTIONS</t>
  </si>
  <si>
    <t>Table of contents</t>
  </si>
  <si>
    <t>1. Data transmission</t>
  </si>
  <si>
    <t>2. Reporting conventions</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</si>
  <si>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</si>
  <si>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</si>
  <si>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</si>
  <si>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</si>
  <si>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</si>
  <si>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   web page:</t>
  </si>
  <si>
    <t xml:space="preserve">   e-mail address:</t>
  </si>
  <si>
    <t xml:space="preserve">   telephone:</t>
  </si>
  <si>
    <t>2.  Reporting conventions:</t>
  </si>
  <si>
    <t xml:space="preserve"> (empty cell)</t>
  </si>
  <si>
    <t xml:space="preserve"> GETTING STARTED</t>
  </si>
  <si>
    <t xml:space="preserve">Reference year:    </t>
  </si>
  <si>
    <t>Change</t>
  </si>
  <si>
    <t>Version</t>
  </si>
  <si>
    <t>Date</t>
  </si>
  <si>
    <t>E9</t>
  </si>
  <si>
    <t>E10</t>
  </si>
  <si>
    <t>D22</t>
  </si>
  <si>
    <t>VALIDATION RULES</t>
  </si>
  <si>
    <t>1. Mandatory data</t>
  </si>
  <si>
    <t>2. Arithmetic rules</t>
  </si>
  <si>
    <t>1. Mandatory Data:</t>
  </si>
  <si>
    <t>METHODOLOGY AND LEGAL ACTS</t>
  </si>
  <si>
    <t>1. Background</t>
  </si>
  <si>
    <t>2. Legal acts</t>
  </si>
  <si>
    <t>3. Data reporting - questionnaire</t>
  </si>
  <si>
    <t>The guidelines are available here:</t>
  </si>
  <si>
    <t>2.  Legal acts</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</si>
  <si>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</si>
  <si>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</si>
  <si>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r>
      <t xml:space="preserve">Valid flags </t>
    </r>
    <r>
      <rPr>
        <b/>
        <sz val="10"/>
        <color theme="0"/>
        <rFont val="Calibri"/>
        <family val="2"/>
        <scheme val="minor"/>
      </rPr>
      <t>(obs_status)</t>
    </r>
  </si>
  <si>
    <r>
      <t xml:space="preserve">Valid flags </t>
    </r>
    <r>
      <rPr>
        <b/>
        <sz val="10"/>
        <color theme="0"/>
        <rFont val="Calibri"/>
        <family val="2"/>
        <scheme val="minor"/>
      </rPr>
      <t>(obs_conf)</t>
    </r>
  </si>
  <si>
    <t>Changed by</t>
  </si>
  <si>
    <t>REMARKS</t>
  </si>
  <si>
    <t>Validation rules</t>
  </si>
  <si>
    <t>Non compliance Is Valid If Footnote Exists</t>
  </si>
  <si>
    <r>
      <t xml:space="preserve">A summary methodology is presented in this questionnaire, in the sheet named </t>
    </r>
    <r>
      <rPr>
        <b/>
        <sz val="11"/>
        <rFont val="Arial"/>
        <family val="2"/>
      </rPr>
      <t>Methodology</t>
    </r>
    <r>
      <rPr>
        <sz val="11"/>
        <rFont val="Arial"/>
        <family val="2"/>
      </rPr>
      <t>. It is essential to read this sheet before filling in the questionnaire as it contains, beside the summary methodology, important information on priorities for filling in the tables, data sources and hints for establishing a methodology at national level.</t>
    </r>
  </si>
  <si>
    <r>
      <rPr>
        <b/>
        <sz val="11"/>
        <rFont val="Arial"/>
        <family val="2"/>
      </rPr>
      <t>First,</t>
    </r>
    <r>
      <rPr>
        <sz val="11"/>
        <rFont val="Arial"/>
        <family val="2"/>
      </rPr>
      <t xml:space="preserve"> all the information requested in the sheet "GETTING STARTED" must be filled in before any other sheet.</t>
    </r>
  </si>
  <si>
    <t>Annual reporting of plastic own resources statistical data</t>
  </si>
  <si>
    <t>WASTE_PORSDAT_A</t>
  </si>
  <si>
    <t>Choice methodology frontpage</t>
  </si>
  <si>
    <t>Choice methodology associated formula</t>
  </si>
  <si>
    <t>PoM approach based on PROs data, including WCA and balancing method</t>
  </si>
  <si>
    <t>PoM approach based on data from PROs and other than PROs data, including WCA and balancing method</t>
  </si>
  <si>
    <t>Only WCA methodology</t>
  </si>
  <si>
    <t>Explanation (if applicable)</t>
  </si>
  <si>
    <t>KG</t>
  </si>
  <si>
    <t>Methodology code</t>
  </si>
  <si>
    <t>Wasteland</t>
  </si>
  <si>
    <t>WL</t>
  </si>
  <si>
    <t>Placed on the market based on producer responsibility organisations’ data prior to any adjustment</t>
  </si>
  <si>
    <t>Online trade</t>
  </si>
  <si>
    <t>Producers below the threshold (de minimis)</t>
  </si>
  <si>
    <t>Self-compliers</t>
  </si>
  <si>
    <t>Free-riders</t>
  </si>
  <si>
    <t>Name of adjustment and description</t>
  </si>
  <si>
    <t>Light orange: Explanation (only to be filled-in when relevant)</t>
  </si>
  <si>
    <t>Placed-on-the-market based on data other than producer responsibility organisations’ - prior to any adjustment</t>
  </si>
  <si>
    <t>Production statistics</t>
  </si>
  <si>
    <t>Foreign trade statistics</t>
  </si>
  <si>
    <t>Specific surveys</t>
  </si>
  <si>
    <t>Electronic registry and administrative data communication</t>
  </si>
  <si>
    <t>PROD_STAT</t>
  </si>
  <si>
    <t>FOR_TRADE_STAT</t>
  </si>
  <si>
    <t>SPEC_SUR</t>
  </si>
  <si>
    <t>ER_ADMDATA</t>
  </si>
  <si>
    <t>Private imports (+)</t>
  </si>
  <si>
    <t>Private exports (-)</t>
  </si>
  <si>
    <t>After-placed-on-the-market exports (-)</t>
  </si>
  <si>
    <t>PoM approach based on data other than PROs data (in additive mode), including WCA and balancing method</t>
  </si>
  <si>
    <t>PoM approach based on data other than PROs data (in balanced mode), including WCA and balancing method</t>
  </si>
  <si>
    <t>PoM approach based on data other than PROs data (in additive mode), excluding WCA</t>
  </si>
  <si>
    <t>PoM approach based on data other than PROs data (in balanced mode), excluding WCA</t>
  </si>
  <si>
    <t>use the list of adjustments</t>
  </si>
  <si>
    <t>MKT_MIN</t>
  </si>
  <si>
    <t>MKT_S_C</t>
  </si>
  <si>
    <t>MKT_F_R</t>
  </si>
  <si>
    <t>MKT_EXP</t>
  </si>
  <si>
    <t>MKT_ETRADE</t>
  </si>
  <si>
    <t>MKT_XPRO</t>
  </si>
  <si>
    <t>MKT_PRO</t>
  </si>
  <si>
    <t>White: Data provision is mandatory</t>
  </si>
  <si>
    <t>CODE METH POM</t>
  </si>
  <si>
    <t>MethDescrPOM</t>
  </si>
  <si>
    <t>List POM TABLE</t>
  </si>
  <si>
    <t>A1</t>
  </si>
  <si>
    <t>A2</t>
  </si>
  <si>
    <t>OAP_11</t>
  </si>
  <si>
    <t>OAP_12</t>
  </si>
  <si>
    <t>OAP_13</t>
  </si>
  <si>
    <t>OAP_14</t>
  </si>
  <si>
    <t>OAP_15</t>
  </si>
  <si>
    <t>OAP_16</t>
  </si>
  <si>
    <t>OAP_17</t>
  </si>
  <si>
    <t>OAP_18</t>
  </si>
  <si>
    <t>OAP_19</t>
  </si>
  <si>
    <t>OAP_1</t>
  </si>
  <si>
    <t>OAP_2</t>
  </si>
  <si>
    <t>OAP_3</t>
  </si>
  <si>
    <t>OAP_4</t>
  </si>
  <si>
    <t>OAP_5</t>
  </si>
  <si>
    <t>OAP_6</t>
  </si>
  <si>
    <t>OAP_7</t>
  </si>
  <si>
    <t>OAP_8</t>
  </si>
  <si>
    <t>OAP_9</t>
  </si>
  <si>
    <t>OAP_10</t>
  </si>
  <si>
    <t>OAP_20</t>
  </si>
  <si>
    <t>CODE METH POMSUBOPTIMAL OA</t>
  </si>
  <si>
    <t>N</t>
  </si>
  <si>
    <t>used default N in use Y</t>
  </si>
  <si>
    <t xml:space="preserve">Plastic packaging waste generated measurement according to this placed on the market methodology (Annex I Table 3 Section A): </t>
  </si>
  <si>
    <t xml:space="preserve">Plastic packaging waste generated measurement according to waste composition analysis (Annex I Table 3 Section B): </t>
  </si>
  <si>
    <t>Separately collected</t>
  </si>
  <si>
    <t>Municipal waste</t>
  </si>
  <si>
    <t>Industrial and commercial waste</t>
  </si>
  <si>
    <t>OAW_1</t>
  </si>
  <si>
    <t>OAW_2</t>
  </si>
  <si>
    <t>OAW_3</t>
  </si>
  <si>
    <t>OAW_4</t>
  </si>
  <si>
    <t>OAW_5</t>
  </si>
  <si>
    <t>OAW_6</t>
  </si>
  <si>
    <t>OAW_7</t>
  </si>
  <si>
    <t>OAW_8</t>
  </si>
  <si>
    <t>OAW_9</t>
  </si>
  <si>
    <t>OAW_10</t>
  </si>
  <si>
    <t>OAW_11</t>
  </si>
  <si>
    <t>OAW_12</t>
  </si>
  <si>
    <t>OAW_13</t>
  </si>
  <si>
    <t>OAW_14</t>
  </si>
  <si>
    <t>OAW_15</t>
  </si>
  <si>
    <t>OAW_16</t>
  </si>
  <si>
    <t>OAW_17</t>
  </si>
  <si>
    <t>OAW_18</t>
  </si>
  <si>
    <t>OAW_19</t>
  </si>
  <si>
    <t>OAW_20</t>
  </si>
  <si>
    <t>WCA</t>
  </si>
  <si>
    <t>( * ) Please remember that the formula is summing positive values and subtracting negative values. Please remember to place the minus symbol "-" in front of the values you intend to subtract. We recommend to indicate in the label of the name of adjustment and description that you have introduced a negative amount by inserting at the end of the label the symbol (-)</t>
  </si>
  <si>
    <t>A.    Total plastic packaging waste generated</t>
  </si>
  <si>
    <t>B.    Total plastic packaging waste recycled</t>
  </si>
  <si>
    <t>C.    Total plastic packaging waste not recycled (A-B)</t>
  </si>
  <si>
    <t>Amount of the difference (kg) **</t>
  </si>
  <si>
    <t>( * ) Please remember that this formula is a subtraction. Recycling must be reported as positive integer.</t>
  </si>
  <si>
    <t>CALC</t>
  </si>
  <si>
    <t>Plastic packaging waste recycled in the Member State</t>
  </si>
  <si>
    <t>Plastic packaging waste recycled in another Member State</t>
  </si>
  <si>
    <t>Plastic packaging waste recycled outside of the EU</t>
  </si>
  <si>
    <t>OAR_1</t>
  </si>
  <si>
    <t>OAR_2</t>
  </si>
  <si>
    <t>OAR_3</t>
  </si>
  <si>
    <t>OAR_4</t>
  </si>
  <si>
    <t>OAR_5</t>
  </si>
  <si>
    <t>OAR_6</t>
  </si>
  <si>
    <t>OAR_7</t>
  </si>
  <si>
    <t>OAR_8</t>
  </si>
  <si>
    <t>OAR_9</t>
  </si>
  <si>
    <t>OAR_10</t>
  </si>
  <si>
    <t>OAR_11</t>
  </si>
  <si>
    <t>OAR_12</t>
  </si>
  <si>
    <t>OAR_13</t>
  </si>
  <si>
    <t>OAR_14</t>
  </si>
  <si>
    <t>OAR_15</t>
  </si>
  <si>
    <t>OAR_16</t>
  </si>
  <si>
    <t>OAR_17</t>
  </si>
  <si>
    <t>OAR_18</t>
  </si>
  <si>
    <t>OAR_19</t>
  </si>
  <si>
    <t>OAR_20</t>
  </si>
  <si>
    <t>(***) Includes reusable packaging placed on the market for the first time and from preceding periods that became waste in this period</t>
  </si>
  <si>
    <t>Reusable packaging placed on the market for the first time ** (-)</t>
  </si>
  <si>
    <t>GEN_WREU</t>
  </si>
  <si>
    <t xml:space="preserve">(**) To be deducted if reusable packaging is included in the total amount of packaging placed on the market or in any correction in this list.  </t>
  </si>
  <si>
    <t>Reusable packaging that became waste ***</t>
  </si>
  <si>
    <t>Balanced amount as reported in table 1 * : Total plastic packaging waste generated</t>
  </si>
  <si>
    <t>( ** ) Please remember that the amount declared here must match the amont declared in sheet DECL_POR cell G9 that correspond to the declaration in Table 1 of the total plastic packaging waste recycled</t>
  </si>
  <si>
    <t>( * ) Please remember that the amount declared here must match the amount declared in sheet DECL_POR cell G8 that correspond to the declaration in Table 1 of the total plastic packaging waste generated. By default, the formula shows the amount declared in sheet DECL_POR cell G8</t>
  </si>
  <si>
    <t>POR_GEN</t>
  </si>
  <si>
    <t>POR_RCY</t>
  </si>
  <si>
    <t>Reusable packaging that became waste</t>
  </si>
  <si>
    <t>Reusable packaging placed on the market for the first time (-)</t>
  </si>
  <si>
    <t>POM_PRO</t>
  </si>
  <si>
    <t>POM_OTH</t>
  </si>
  <si>
    <t>source_table</t>
  </si>
  <si>
    <t>BALANCE_GEN</t>
  </si>
  <si>
    <t>POR_FMKT_RE</t>
  </si>
  <si>
    <t>POR_MKT</t>
  </si>
  <si>
    <t>POR_RCY_NAT</t>
  </si>
  <si>
    <t>POR_RCY_EU_FOR</t>
  </si>
  <si>
    <t>POR_RCY_NEU</t>
  </si>
  <si>
    <t>Difference of the placed-on-the-market data and the waste analysis approach estimate</t>
  </si>
  <si>
    <t>DECL_POR</t>
  </si>
  <si>
    <t>(**) Data reported on this statement minus data reported under Directive 94/62/EC. Here a negative number means that quantities declared under Directive 94/62/EC are higher than the quantities declared in this statement.</t>
  </si>
  <si>
    <t>uses existing cell-assigned OAP code</t>
  </si>
  <si>
    <t>COMMENT_OBS</t>
  </si>
  <si>
    <r>
      <rPr>
        <b/>
        <sz val="10"/>
        <color rgb="FFFF0000"/>
        <rFont val="Times New Roman"/>
        <family val="1"/>
      </rPr>
      <t xml:space="preserve">COLUMN TO HIDE in REFYEAR 2021    
</t>
    </r>
    <r>
      <rPr>
        <b/>
        <sz val="10"/>
        <color rgb="FF41AFAA"/>
        <rFont val="Times New Roman"/>
        <family val="1"/>
      </rPr>
      <t>CHNG_METHOD</t>
    </r>
  </si>
  <si>
    <t>CUST_BREAKDOWN_LB</t>
  </si>
  <si>
    <t>H10</t>
  </si>
  <si>
    <t>G9</t>
  </si>
  <si>
    <t>G12</t>
  </si>
  <si>
    <t>H33</t>
  </si>
  <si>
    <t>G10</t>
  </si>
  <si>
    <t>D30</t>
  </si>
  <si>
    <t>to check</t>
  </si>
  <si>
    <t>to do, not remembering exactly how it works</t>
  </si>
  <si>
    <t>geo</t>
  </si>
  <si>
    <t>time</t>
  </si>
  <si>
    <t>unit</t>
  </si>
  <si>
    <t xml:space="preserve">not to upload in MDT </t>
  </si>
  <si>
    <t>SPECIFIC TO THIS QUESTIONNAIRE</t>
  </si>
  <si>
    <t>Parameter</t>
  </si>
  <si>
    <t>Value</t>
  </si>
  <si>
    <t>(Valid values)</t>
  </si>
  <si>
    <t>DevelopementMode</t>
  </si>
  <si>
    <t>TRUE (during development)
FALSE (For real reporting and testing)</t>
  </si>
  <si>
    <t>COMMON TO ALL (OR MOST)  QUESTIONNAIRES</t>
  </si>
  <si>
    <t>I17</t>
  </si>
  <si>
    <t>I14</t>
  </si>
  <si>
    <t>G17</t>
  </si>
  <si>
    <t>I37</t>
  </si>
  <si>
    <t>I10</t>
  </si>
  <si>
    <t>G13</t>
  </si>
  <si>
    <t>I33</t>
  </si>
  <si>
    <t>I40</t>
  </si>
  <si>
    <t>H37</t>
  </si>
  <si>
    <t>I36</t>
  </si>
  <si>
    <t>I32</t>
  </si>
  <si>
    <t>List of other adjustments made (if applicable): Please list in order of importance (start with the biggest amount)</t>
  </si>
  <si>
    <t>ANNEX I: Statements relating to the own resource based on non-recycled plastic packaging waste
ANNEX II: Explanations of differences
as established by Commission Implementing Regulation (EU) 2023/595</t>
  </si>
  <si>
    <r>
      <t xml:space="preserve">Annex I - Table 1
</t>
    </r>
    <r>
      <rPr>
        <b/>
        <sz val="12"/>
        <rFont val="Times New Roman"/>
        <family val="1"/>
      </rPr>
      <t xml:space="preserve"> Amount of non-recycled plastic packaging waste (kilograms)</t>
    </r>
  </si>
  <si>
    <r>
      <t xml:space="preserve">Annex II - Table 1 
</t>
    </r>
    <r>
      <rPr>
        <b/>
        <sz val="12"/>
        <rFont val="Times New Roman"/>
        <family val="1"/>
      </rPr>
      <t>Explanation of differences with data reported under Directive 94/62/EC (report only where applicable)</t>
    </r>
  </si>
  <si>
    <t>kg</t>
  </si>
  <si>
    <r>
      <t xml:space="preserve">Annex I - Table 3 
</t>
    </r>
    <r>
      <rPr>
        <b/>
        <sz val="12"/>
        <rFont val="Times New Roman"/>
        <family val="1"/>
      </rPr>
      <t xml:space="preserve"> Comprehensiveness of the estimates; control and verification measures</t>
    </r>
  </si>
  <si>
    <r>
      <t xml:space="preserve">ANNEX I: Statements relating to the own resource based on non-recycled plastic packaging waste
as established by Commission Implementing Regulation (EU) 2023/595
</t>
    </r>
    <r>
      <rPr>
        <b/>
        <sz val="14"/>
        <color theme="1"/>
        <rFont val="Times New Roman"/>
        <family val="1"/>
      </rPr>
      <t>Section C: Balancing decision</t>
    </r>
  </si>
  <si>
    <r>
      <t xml:space="preserve">ANNEX I: Statements relating to the own resource based on non-recycled plastic packaging waste
as established by Commission Implementing Regulation (EU) 2023/595
</t>
    </r>
    <r>
      <rPr>
        <b/>
        <sz val="14"/>
        <color theme="1"/>
        <rFont val="Times New Roman"/>
        <family val="1"/>
      </rPr>
      <t>Section D: Plastic packaging waste recycled</t>
    </r>
  </si>
  <si>
    <t>POR_GEN_NRCY</t>
  </si>
  <si>
    <t>MKT_ETRD</t>
  </si>
  <si>
    <t>EXP_PRV</t>
  </si>
  <si>
    <t>IMP_PRV</t>
  </si>
  <si>
    <t>GEN_REU</t>
  </si>
  <si>
    <t>MKT_PRO_OTH</t>
  </si>
  <si>
    <t>PRD_STAT</t>
  </si>
  <si>
    <t>FOR_TRD_STAT</t>
  </si>
  <si>
    <t>SPEC_SURV</t>
  </si>
  <si>
    <t>ER_ADC</t>
  </si>
  <si>
    <t>WCA_COL_SEP</t>
  </si>
  <si>
    <t>WCA_WST_MUN</t>
  </si>
  <si>
    <t>WCA_INDCOM</t>
  </si>
  <si>
    <t>STANDARD FOR ALL QUESTIONNAIRES</t>
  </si>
  <si>
    <t>G8,G9,G10,G11,G12,G13,G14,G15,G16,G17,G20,G21,G22,G23,G24,G25,G26,G27,G28,G29,G30,G31,G32,G33,G34,G35,G36,G37,G38,G39</t>
  </si>
  <si>
    <t>G40</t>
  </si>
  <si>
    <t>Total is different from the arithmetic sum of the components. Please check the values you have inserted</t>
  </si>
  <si>
    <t xml:space="preserve">Declaration in sheet RCY cell G33 for total recycled plastic packaging waste is different; check both the figures </t>
  </si>
  <si>
    <t>Declaration in sheet BALANCE_GEN cell G11 for total generation of plastic packaging waste is different; check both the figures</t>
  </si>
  <si>
    <t>J9</t>
  </si>
  <si>
    <t>G9, G10</t>
  </si>
  <si>
    <t>G8,G9,G10,G11,G12,G13,G14,G17,G18,G19,G20,G21,G22,G23,G24,G25,G26,G27,G28,G29,G30,G31,G32,G33,G34,G35,G36</t>
  </si>
  <si>
    <t>G37</t>
  </si>
  <si>
    <t>G8,G9,G10,G13,G14,G15,G16,G17,G18,G19,G20,G21,G22,G23,G24,G25,G26,G27,G28,G29,G30,G31,G32</t>
  </si>
  <si>
    <t>G33</t>
  </si>
  <si>
    <t>Dark grey: non-modifiable data from sheets POM_PRO or POM_OTH and/or WCA and automatic formula calculating the difference. The values appear only for information.</t>
  </si>
  <si>
    <t>STANDARD FOR ALL QUESTIONNAIRES -but peculiar cell position (choice of options)</t>
  </si>
  <si>
    <t>H8</t>
  </si>
  <si>
    <t>G14</t>
  </si>
  <si>
    <t>G15</t>
  </si>
  <si>
    <t>K8</t>
  </si>
  <si>
    <t>The justification of the difference with the PACK data is missing, please insert an explanation and when the data will be aligned.</t>
  </si>
  <si>
    <t>Total plastic packaging waste recycled (*) (**)</t>
  </si>
  <si>
    <t>G20</t>
  </si>
  <si>
    <t>4. Dark grey shaded boxes: data from other sheets appearing only for information and not modifiable; these data must be modified in the corresponding input sheet</t>
  </si>
  <si>
    <t>5. Light orange shaded boxes: provision of textual information required to explain the methodology for the calculation or the reason for a difference or a change compared to the previous year</t>
  </si>
  <si>
    <t>3. Methodology and questions:</t>
  </si>
  <si>
    <t>Country and data collection definition. Declaration of methodology applied. Administrative data.</t>
  </si>
  <si>
    <t>Annex I - Table 1 Amount of non-recycled plastic packaging waste (kilograms) and Annex II - Table 1 Explanation of differences with data reported under Directive 94/62/EC (report only where applicable)</t>
  </si>
  <si>
    <t>Annex I - Table 3 (and, when applicable, Annex II table 2) of Section D: Plastic packaging waste recycled</t>
  </si>
  <si>
    <t>Annex I - Table 3 of Section C: Balancing decision</t>
  </si>
  <si>
    <t>Annex I - Table 3 (and, when applicable, Annex II table 2) of Section B: Plastic packaging waste generated – waste analysis approach</t>
  </si>
  <si>
    <t>Annex I - Table 3 (and, when applicable, Annex II table 2) of Section A: Plastic packaging waste generated - placed on the market Subsection A2: Plastic packaging waste generated – placed-on-the-market approach based on data other than producer responsibi</t>
  </si>
  <si>
    <t>Annex I - Table 3 (and, when applicable, Annex II table 2) of Section A: Plastic packaging waste generated - placed on the market Subsection A1: Plastic packaging waste generated – placed-on-the-market approach based on producer responsibility organisatio</t>
  </si>
  <si>
    <t>3. Methodology and questions</t>
  </si>
  <si>
    <t>3. Grey shaded boxes: calculation is automatic; to manually input data in these cells, use command "Unlock formulas"</t>
  </si>
  <si>
    <t>4. Recommendations</t>
  </si>
  <si>
    <t>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t>
  </si>
  <si>
    <t>Commission Implementing Regulation (EU) 2023/595 establishes the form for the statement relating to the own resource based on non-recycled plastic packaging waste pursuant to Council Regulation (EU, Euratom) 2021/770.</t>
  </si>
  <si>
    <t>Directive (EU) 2018/852 of the European Parliament and of the Council of 30 May 2018 amending Directive 94/62/EC on packaging and packaging waste.</t>
  </si>
  <si>
    <t>The Commission Implementing Regulation (EU) 2023/595 requires Member States to submit to the Commission the statement relating to the own resource based on non-recycled plastic packaging waste according to these formats: 
- the statistical data in the annual statement shall follow the structure set out in table 1 of Annex I (article 4 point 1); these data have to be reported in questionnaire PORSDAT (the questionnaire dedicated to the statistical data);
- the calculation of the amount of the own resource based on non-recycled plastic packaging waste in the annual statement shall be included in table 2 of Annex I (article 4 point 2); these data have to be reported in questionnaire PORFDAT (the questionnaire dedicated to the financial data).
The statement for the first reporting year shall contain the data for 2021 (article 4 point 4)</t>
  </si>
  <si>
    <t>Then, these completeness checks apply:</t>
  </si>
  <si>
    <r>
      <t xml:space="preserve">An </t>
    </r>
    <r>
      <rPr>
        <b/>
        <sz val="11"/>
        <rFont val="Arial"/>
        <family val="2"/>
      </rPr>
      <t>Error</t>
    </r>
    <r>
      <rPr>
        <sz val="11"/>
        <rFont val="Arial"/>
        <family val="2"/>
      </rPr>
      <t xml:space="preserve"> severity message will appear in case of a non numerical value or an empty cell</t>
    </r>
  </si>
  <si>
    <t>All visible sheet</t>
  </si>
  <si>
    <t>All disaggregated white mandatory cells and the light grey formula cells need to have a numeric value and must be filled in</t>
  </si>
  <si>
    <r>
      <t xml:space="preserve">Any adjustments cells </t>
    </r>
    <r>
      <rPr>
        <b/>
        <sz val="11"/>
        <color theme="4" tint="-0.249977111117893"/>
        <rFont val="Arial"/>
        <family val="2"/>
      </rPr>
      <t>(blue font)</t>
    </r>
  </si>
  <si>
    <t>J20</t>
  </si>
  <si>
    <t>G39</t>
  </si>
  <si>
    <t>Please, insert an explanation of the applied methodology</t>
  </si>
  <si>
    <t>J17</t>
  </si>
  <si>
    <t>J13</t>
  </si>
  <si>
    <t>G36</t>
  </si>
  <si>
    <t>G32</t>
  </si>
  <si>
    <t>If an adjustment cell has a value different from 0 or is not empty: an explanatory footnote for the adjustment methodology is required</t>
  </si>
  <si>
    <r>
      <t xml:space="preserve">An </t>
    </r>
    <r>
      <rPr>
        <b/>
        <sz val="11"/>
        <rFont val="Arial"/>
        <family val="2"/>
      </rPr>
      <t xml:space="preserve">Error </t>
    </r>
    <r>
      <rPr>
        <sz val="11"/>
        <rFont val="Arial"/>
        <family val="2"/>
      </rPr>
      <t>severity message will appear in case of a non numerical value or an empty cell</t>
    </r>
  </si>
  <si>
    <t>Completeness checks - Table 1 - DECL_POR - numeric values</t>
  </si>
  <si>
    <t>All disaggregated data and TOTAL need to have a numeric value</t>
  </si>
  <si>
    <t>Completeness checks - Table 1 - DECL_POR - explanations</t>
  </si>
  <si>
    <t>If the difference (column Amount of the difference (kg) **) is different from 0, explanatory footnote must be filled in</t>
  </si>
  <si>
    <t>Completeness checks - Table 3 Section A1 - POM_PRO - mandatory numeric values</t>
  </si>
  <si>
    <t>If this methodology is chosen: the indicators "Placed on the market based on producer responsibility organisations’ data prior to any adjustment" and "Total plastic packaging waste generated – placed-on-the-market approach *" must have a numeric value higher than 0</t>
  </si>
  <si>
    <t>Completeness checks - Table 3 Section A2 - POM_OTH - mandatory numeric values</t>
  </si>
  <si>
    <t>If this methodology is chosen: the indicators "Placed-on-the-market based on data other than producer responsibility organisations’ - prior to any adjustment" and "Total plastic packaging waste generated – placed-on-the-market approach *" must have a numeric value higher than 0</t>
  </si>
  <si>
    <t>Completeness checks - Table 3 Section B - WCA - mandatory numeric value</t>
  </si>
  <si>
    <t>If this methodology is chosen: the indicator "Total plastic packaging waste generated – waste analysis approach *" must have a numeric value higher than 0</t>
  </si>
  <si>
    <t>Completeness checks - Table 3 Section C - BALANCE_GEN - mandatory numeric value and explanation</t>
  </si>
  <si>
    <t xml:space="preserve">for indicator "Balanced amount (as reported in table 1) * : Total plastic packaging waste generated" the numerical value cell must have a value higher than 0 and the methodology explanation must be filled in (informative and complete) </t>
  </si>
  <si>
    <t>Completeness checks - Table 3 Section D - RCY - mandatory numeric value</t>
  </si>
  <si>
    <t>The indicator "Total plastic packaging waste recycled (*) (**)" must have a numeric value higher than 0</t>
  </si>
  <si>
    <t>Integrity checks -- Table 1 - DECL_POR -  aggregates of "A.    Total plastic packaging waste generated" and "B.    Total plastic packaging waste recycled"</t>
  </si>
  <si>
    <t xml:space="preserve">the two TOTALs must match the arithmetical operation of the disaggregated values: 
A.    Total plastic packaging waste generated
B.    Total plastic packaging waste recycled </t>
  </si>
  <si>
    <t>Integrity checks -- Table 1 - DECL_POR - indicator "A.    Total plastic packaging waste generated" and Table 3 Section C - BALANCE_GEN -  indicator "Balanced amount (as reported in table 1) * : Total plastic packaging waste generated"</t>
  </si>
  <si>
    <t>Integrity checks -- Table 1 - DECL_POR -  indicator "B.    Total plastic packaging waste recycled" and Table 3 Section D - RCY -  indicator "Total plastic packaging waste recycled (*) (**)"</t>
  </si>
  <si>
    <t>Validation checks (Eurostat) - Table 1 - DECL_POR - mandatory numeric values, Table 2 - FIN_POR - numeric values</t>
  </si>
  <si>
    <t>3. Additional controls (not performed in the questionnaire)</t>
  </si>
  <si>
    <t>Eurostat will not accept questionnaires having calculation discrepancies between the statistical and the financial statement</t>
  </si>
  <si>
    <t xml:space="preserve">In sheet "GETTING STARTED" it is mandatory to choose the types of methodologies applied. As a default, placed-on-the-market approach based on producer responsibility organisations’ data (sheet POM_PRO for Annex I table 3 section A1) and waste analysis approach (sheet WCA for Annex I table 3 section B) will appear selected and the corresponding sheet will appear. Country must express their choices by selecting the applicable radio button choice and check box choice; at least one methodology must be chosen between the POM and WCA methodologies. Please, be aware that only the selected files according to your choices in sheet getting started will be transmitted to Eurostat; when you save the file, a function will automatically delete the data in the hidden sheet, so that these information will not be transmitted to the production database. </t>
  </si>
  <si>
    <t>Annex: How to fill in the data sheets of the questionnaire</t>
  </si>
  <si>
    <t>Placed on the market based on producer responsibility organisations' data prior to any adjustment</t>
  </si>
  <si>
    <t>Placed-on-the-market based on data other than producer responsibility organisations' - prior to any adjustment</t>
  </si>
  <si>
    <t>ANNEX I: Statements relating to the own resource based on non-recycled plastic packaging waste
as established by Commission Implementing Regulation (EU) 2023/595
Section A: Plastic packaging waste generated - placed on the market
Subsection A1: Plastic packaging waste generated - placed-on-the-market approach based on producer responsibility organisations’  data</t>
  </si>
  <si>
    <t>Total plastic packaging waste generated - placed-on-the-market approach *</t>
  </si>
  <si>
    <t>ANNEX I: Statements relating to the own resource based on non-recycled plastic packaging waste
as established by Commission Implementing Regulation (EU) 2023/595
Section A: Plastic packaging waste generated - placed on the market
Subsection A2: Plastic packaging waste generated - placed-on-the-market approach based on data other than producer responsibility organisations’</t>
  </si>
  <si>
    <t>Total plastic packaging waste generated - waste analysis approach *</t>
  </si>
  <si>
    <t>ANNEX I: Statements relating to the own resource based on non-recycled plastic packaging waste
as established by Commission Implementing Regulation (EU) 2023/595
Section B: Plastic packaging waste generated - waste analysis approach</t>
  </si>
  <si>
    <r>
      <t xml:space="preserve">2. </t>
    </r>
    <r>
      <rPr>
        <sz val="11"/>
        <color rgb="FF0070C0"/>
        <rFont val="Arial"/>
        <family val="2"/>
      </rPr>
      <t>Blue font labelled boxes</t>
    </r>
    <r>
      <rPr>
        <sz val="11"/>
        <rFont val="Arial"/>
        <family val="2"/>
      </rPr>
      <t>: provision of data is based on available information from additional adjustment (to be listed from bigger to smaller amount)</t>
    </r>
  </si>
  <si>
    <t>J11</t>
  </si>
  <si>
    <t>the two values Table 1 - DECL_POR - indicator "A.    Total plastic packaging waste generated" and Table 3 Section C - BALANCE_GEN -  indicator "Balanced amount (as reported in table 1) * : Total plastic packaging waste generated" must be the same
Note: please be aware that the error link in sheet ErrorLog is pointing to cell G08 of sheet DECL_POR (as this is the statement declaration) but you must check also the value in cell G11 of sheet BALANCE_GEN</t>
  </si>
  <si>
    <t>the two values Table 1 - DECL_POR -  indicator "B.    Total plastic packaging waste recycled" and Table 3 Section D - RCY -  indicator "Total plastic packaging waste recycled (*) (**)" must be the same
Note: please be aware that the error link in sheet ErrorLog is pointing to cell G09 of sheet DECL_POR (as this is the statement declaration) but you must check also the value in cell G33 of sheet RCY</t>
  </si>
  <si>
    <t>This reporting template allows Member States to report the statement relating to the own resource based on non-recycled plastic packaging waste pursuant to Council Regulation (EU, Euratom) 2021/770 according to Commission Implementing Regulation (EU) 2023/595 (mandatory from reference year 2021). This reporting template is referring to the statistical statement in Annex I Table 1 and Table 3 as well as to all the statements in Annex II of Commission Implementing Regulation (EU) 2023/595; this reporting template is not containing the financial statement in Annex I Table 2 of Commission Implementing Regulation (EU) 2023/595.</t>
  </si>
  <si>
    <t>https://circabc.europa.eu/ui/group/63da2eca-69b7-4f51-9f71-a6b4d7519046/library/32b765b9-2c10-4be4-b861-e6e48b9aa9db?p=1&amp;n=10&amp;sort=modified_DESC</t>
  </si>
  <si>
    <t>The legislation references are in the user guidance for reporting plastic own resource statement, available here:</t>
  </si>
  <si>
    <t xml:space="preserve">Should you have any questions regarding data transmission, do not hesitate to contact your local eDAMIS coordinator or the Eurostat eDAMIS helpdesk at: </t>
  </si>
  <si>
    <t>Reporting of zeroes and not available data must follow this convention:</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</si>
  <si>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guidelines with practical recommendations. Full implementation of these recommendations should help to ensure that data are compiled and maintained on a consistent basis. </t>
  </si>
  <si>
    <t>If you have questions, please send them to the following email address:</t>
  </si>
  <si>
    <t>The guidelines to report on plastic own resource are available in Circabc website:</t>
  </si>
  <si>
    <r>
      <t xml:space="preserve">This questionnaire foresees the use of negative numbers, and the totals formulas are algebraic sums considering the sign of the value in each cell. Cells having a </t>
    </r>
    <r>
      <rPr>
        <b/>
        <sz val="11"/>
        <color rgb="FF00B0F0"/>
        <rFont val="Arial"/>
        <family val="2"/>
      </rPr>
      <t>label in blue cyan colour and a symbol (-) require a negative number with the minus sign</t>
    </r>
    <r>
      <rPr>
        <sz val="11"/>
        <color rgb="FF00B0F0"/>
        <rFont val="Arial"/>
        <family val="2"/>
      </rPr>
      <t xml:space="preserve">. </t>
    </r>
    <r>
      <rPr>
        <sz val="11"/>
        <rFont val="Arial"/>
        <family val="2"/>
      </rPr>
      <t xml:space="preserve">The </t>
    </r>
    <r>
      <rPr>
        <b/>
        <sz val="11"/>
        <color theme="4" tint="-0.249977111117893"/>
        <rFont val="Arial"/>
        <family val="2"/>
      </rPr>
      <t>blue labelled cells for the adjustments</t>
    </r>
    <r>
      <rPr>
        <sz val="11"/>
        <rFont val="Arial"/>
        <family val="2"/>
      </rPr>
      <t xml:space="preserve"> may contain positive or negative values; when an adjustment is negative a minus sign is required in front of the value; it is recommended to write in the explanation that the adjustment is negative so to shorten the validation loop; </t>
    </r>
    <r>
      <rPr>
        <b/>
        <sz val="11"/>
        <color theme="4" tint="-0.249977111117893"/>
        <rFont val="Arial"/>
        <family val="2"/>
      </rPr>
      <t>a symbol (-) in the label</t>
    </r>
    <r>
      <rPr>
        <sz val="11"/>
        <rFont val="Arial"/>
        <family val="2"/>
      </rPr>
      <t xml:space="preserve"> is recommended. Moreover, the cell "Online trade" (code MKT_ETRD) in sheet POM_PRO and the cells "Foreign trade statistics" (code FOR_TRD_STAT) and "Specific surveys" (code SPEC_SURV) in sheet POM_OTH admit the use of negative numbers: it is recommended to insert an explanation whenever the amount is negative so to shorten the validation loop.</t>
    </r>
  </si>
  <si>
    <t>The Council of the European Union has adopted the Council Regulation 2021/770/EU on the calculation of the own resource based on plastic packaging waste that is not recycled, on the methods and procedure for making available that own resource, on the measures to meet cash requirements, and on certain aspects of the own resource based on gross national income. Commission Implementing Regulation (EU) 2023/595 establishes the form for the statement relating to the own resource based on non-recycled plastic packaging waste pursuant to Council Regulation (EU, Euratom) 2021/770.</t>
  </si>
  <si>
    <t>Commission Implementing Decision (EU) 2019/665 of 17 April 2019 amending Decision 2005/270/EC establishing the formats relating to the database system pursuant to European Parliament and Council Directive 94/62/EC on packaging and packaging waste (notified under document C(2019) 2805).</t>
  </si>
  <si>
    <t>This document assists Member States to report the statement relating to the own resource based on non-recycled plastic packaging waste in accordance to the Commission Implementing Regulation (EU) 2023/595. Detailed instructions can be found in the guidance document referred to above.</t>
  </si>
  <si>
    <t>The Commission Implementing Regulation (EU) 2023/595 requires Member States to submit to the Commission any relevant information on: 
- the methodology on the calculation of the data reported in the explanation sections in Annex I Table 3 (article 3 from point 2 to point 6, article 4 point 3), mentioning also
   -- any measure taken to avoid double accounting, for instance redundancies of used data sources (surveys, databases, waste facilities operative reports...)
   -- any issue of undercoverage of the data sources (including an estimation of the undercoverage),
   -- any difference between the data obtained by the placed on the market and waste analysis measurments approaches (article 3 point 5)
- the Member States must indicate in Annex II Table 1 (article 3 point 6c) any discrepancies with the plastic packaging waste levels reported under Directive 94/62/EC 
- the Member States must indicate any methodological changes as well as any revisions of previously reported statistical data in Annex II Table 2 (article 3 points 6a and 6b).
Whenever applicable, these information have to be provided in questionnaire PORSDAT.</t>
  </si>
  <si>
    <t xml:space="preserve">
Please send the best estimate you can by 31 July, this also means extrapolating data for the previous year with auxiliary information or other provisional estimation techniques.
The data submitted on 31 July constitutes the official submission of the country statement for the plastic own resource. 
If the first delivery happens after 31 July, economic penalties (interest) might apply.
Revisions can be sent at any time, but please bear in mind that Eurostat will process them only when possible. Data transmitted as soon as possible and before the October SPPW meeting are preferable because the annual SPPW opinion will also refer to those data. Eurostat will validate the data and hand it over to DG Budget for the budget procedures by the end of October.</t>
  </si>
  <si>
    <t>All the numeric values will be checked in between the two tables and towards PACK data as soon as at least two questionnaires are received. Inconsistencies must be resolved</t>
  </si>
  <si>
    <t>I39</t>
  </si>
  <si>
    <t>H40</t>
  </si>
  <si>
    <t>Formula</t>
  </si>
  <si>
    <t>Formula mirror Range</t>
  </si>
  <si>
    <t>G41:G41</t>
  </si>
  <si>
    <t>G38:G38</t>
  </si>
  <si>
    <t>G34:G34</t>
  </si>
  <si>
    <t>=IF(TRIM(CONCATENATE(G8,G9,G10,G13,G14,G15,G16,G17,G18,G19,G20,G21,G22,G23,G24,G25,G26,G27,G28,G29,G30,G31,G32))="","",SUM(SUM(G8:G10),SUM(G13:G32)))</t>
  </si>
  <si>
    <t>=IF(TRIM(CONCATENATE(G8,G9,G10,G11,G12,G13,G14,G17,G18,G19,G20,G21,G22,G23,G24,G25,G26,G27,G28,G29,G30,G31,G32,G33,G34,G35,G36))="","",SUM(SUM(G8:G14),SUM(G17:G36)))</t>
  </si>
  <si>
    <t>= IF(TRIM(CONCATENATE(G8,G9,G10,G11,G12,G13,G14,G15,G16,G17,G20,G21,G22,G23,G24,G25,G26,G27,G28,G29,G30,G31,G32,G33,G34,G35,G36,G37,G38,G39))="","",SUM(SUM(G8:G17),SUM(G20:G39)))</t>
  </si>
  <si>
    <t>The formula mirror in the sheer must mirror the original range, including in-between cells. Only formulas will be relocked.</t>
  </si>
  <si>
    <t>ANNEX II: Explanations of differences
as established by Commission Implementing Regulation (EU) 2023/595
Section A: Plastic packaging waste generated - placed on the market
Subsection A1: Plastic packaging waste generated - placed-on-the-market approach based on producer responsibility organisations’  data</t>
  </si>
  <si>
    <t>ANNEX II: Explanations of differences
as established by Commission Implementing Regulation (EU) 2023/595
Section A: Plastic packaging waste generated - placed on the market
Subsection A2: Plastic packaging waste generated - placed-on-the-market approach based on data other than producer responsibility organisations’</t>
  </si>
  <si>
    <t>ANNEX II: Explanations of differences
as established by Commission Implementing Regulation (EU) 2023/595
Section B: Plastic packaging waste generated - waste analysis approach</t>
  </si>
  <si>
    <r>
      <t xml:space="preserve">Annex II - Table 2 
</t>
    </r>
    <r>
      <rPr>
        <b/>
        <sz val="12"/>
        <rFont val="Times New Roman"/>
        <family val="1"/>
      </rPr>
      <t>Explanations of methodological changes as compared to the previous year (report only where applicable)</t>
    </r>
  </si>
  <si>
    <r>
      <t xml:space="preserve">Annex II - Table 2 
</t>
    </r>
    <r>
      <rPr>
        <b/>
        <sz val="12"/>
        <rFont val="Times New Roman"/>
        <family val="1"/>
      </rPr>
      <t xml:space="preserve">Explanations of methodological changes as compared to the previous year (report only where applicable) </t>
    </r>
  </si>
  <si>
    <t>ANNEX II: Explanations of differences
as established by Commission Implementing Regulation (EU) 2023/595
Section D: Plastic packaging waste recycled</t>
  </si>
  <si>
    <t>WASTE-2024-DC</t>
  </si>
  <si>
    <t>CRE</t>
  </si>
  <si>
    <t>Sheet property</t>
  </si>
  <si>
    <t>visible: to set back to hidden</t>
  </si>
  <si>
    <t>18/19/20m24</t>
  </si>
  <si>
    <t>until 15-03-2024</t>
  </si>
  <si>
    <r>
      <t xml:space="preserve">to hide again at the moment of the release of  </t>
    </r>
    <r>
      <rPr>
        <b/>
        <sz val="10"/>
        <rFont val="Arial"/>
        <family val="2"/>
      </rPr>
      <t>ready to country</t>
    </r>
  </si>
  <si>
    <t>POM_OTH, Lists</t>
  </si>
  <si>
    <r>
      <t xml:space="preserve">to set back password protection at the release of </t>
    </r>
    <r>
      <rPr>
        <b/>
        <sz val="10"/>
        <rFont val="Arial"/>
        <family val="2"/>
      </rPr>
      <t>ready to country</t>
    </r>
  </si>
  <si>
    <t>DECL_POR, POM_PRO, POM_OTH, WCA, BALANCE_GEN, RCY, Lists</t>
  </si>
  <si>
    <t>POM_PRO, POM_OTH, WCA,  RCY</t>
  </si>
  <si>
    <t xml:space="preserve">Set to visible, as from reference year 2022 methodological changes requires to be reported </t>
  </si>
  <si>
    <t>I4 and I5</t>
  </si>
  <si>
    <t>adaptation of the text to fit the requirements in the legislation and readability</t>
  </si>
  <si>
    <t xml:space="preserve">COLUMN I </t>
  </si>
  <si>
    <t>21m24</t>
  </si>
  <si>
    <t>COLUMNS H and I</t>
  </si>
  <si>
    <t xml:space="preserve">(were applicable): width set to 100 </t>
  </si>
  <si>
    <t>Changelog</t>
  </si>
  <si>
    <t>password protection off, to be set back to on</t>
  </si>
  <si>
    <t>visible: to set back to hidden/password protection off, to be set back to on</t>
  </si>
  <si>
    <r>
      <t xml:space="preserve">to hide again and to set back password protection at the moment of the release of  </t>
    </r>
    <r>
      <rPr>
        <b/>
        <sz val="10"/>
        <rFont val="Arial"/>
        <family val="2"/>
      </rPr>
      <t>ready to country</t>
    </r>
  </si>
  <si>
    <t>Lists</t>
  </si>
  <si>
    <t>A42</t>
  </si>
  <si>
    <t>other width may be revised as well</t>
  </si>
  <si>
    <t>31 July 2024</t>
  </si>
  <si>
    <t>DECL_POR, POM_PRO, POM_OTH, WCA,  RCY, BALANCE_GEN</t>
  </si>
  <si>
    <t>several cells of column D</t>
  </si>
  <si>
    <t>to hide again at the moment of the release of  ready to country</t>
  </si>
  <si>
    <t>H11</t>
  </si>
  <si>
    <t>to check, added 21/03/2024</t>
  </si>
  <si>
    <t>K8,K9, K10</t>
  </si>
  <si>
    <t>adapted year param</t>
  </si>
  <si>
    <t>22m24</t>
  </si>
  <si>
    <t>All excluding SSS sheets</t>
  </si>
  <si>
    <t>password changed according to the guideline in check list</t>
  </si>
  <si>
    <t>https://webgate.ec.europa.eu/edamis4</t>
  </si>
  <si>
    <t>ESTAT-DATA-METADATA-SERVICES@ec.europa.eu</t>
  </si>
  <si>
    <t>17 June 2024</t>
  </si>
  <si>
    <t xml:space="preserve">change of the name of the column </t>
  </si>
  <si>
    <t>COLUMN I row 7 (and row</t>
  </si>
  <si>
    <t>CDD</t>
  </si>
  <si>
    <t>sheet Lists and several macros</t>
  </si>
  <si>
    <t>Listst: cell A42 and cell M1</t>
  </si>
  <si>
    <t xml:space="preserve">moving the password from cell A42 to M1, move of </t>
  </si>
  <si>
    <t>22m01b</t>
  </si>
  <si>
    <t>M1</t>
  </si>
  <si>
    <t>password changed according to current year rules</t>
  </si>
  <si>
    <t>reference year set for 2022</t>
  </si>
  <si>
    <t>25m01b</t>
  </si>
  <si>
    <t>COLUMN I row 7 (and rows 19/16/12/12)</t>
  </si>
  <si>
    <t>Explanation for methodological change (if applicable)</t>
  </si>
  <si>
    <t>Sub ShowHide</t>
  </si>
  <si>
    <t xml:space="preserve">changed .Cells(42, 1) to .Cells(1, 13)  </t>
  </si>
  <si>
    <t>Lists (specific) to do 2025</t>
  </si>
  <si>
    <t>to doin case ther came up exceptions on specific adjustments:  this requires a lot of checks of which are the codes uploaded and it requires to check through the MDT whether this could have consequences: the idea is to have the choice of the corresponding code available for pom oth in pom pro andd viceversa</t>
  </si>
  <si>
    <t>23m01b</t>
  </si>
  <si>
    <t>Checklist-all sheets</t>
  </si>
  <si>
    <t>checklist-all cells</t>
  </si>
  <si>
    <t>checklist procedure, were applicable according to internal official document</t>
  </si>
  <si>
    <t>to be done annually</t>
  </si>
  <si>
    <t>external links broken</t>
  </si>
  <si>
    <t>external links broken according to checklist procedure, were applicable according to internal official document</t>
  </si>
  <si>
    <t>finalisation of checklist, few adaptations in links to eDAMIS (cell linking still to old address)</t>
  </si>
  <si>
    <t>date of launch</t>
  </si>
  <si>
    <t>24m01b</t>
  </si>
  <si>
    <t>changed from 15 to 17 June -  full check of what to do next and stat checklist procedure</t>
  </si>
  <si>
    <t>25 to 29m01b</t>
  </si>
  <si>
    <t>11 to 13/06/2024</t>
  </si>
  <si>
    <t>several</t>
  </si>
  <si>
    <t>getting started: new ref year + several adaptations to standards</t>
  </si>
  <si>
    <t>macro module Z01_POR_Tabs_Hider and delete content</t>
  </si>
  <si>
    <t>30m01b</t>
  </si>
  <si>
    <t>31m01b</t>
  </si>
  <si>
    <t>Tim Mirgain</t>
  </si>
  <si>
    <t>Administration de l'environnement</t>
  </si>
  <si>
    <t>tim.mirgain@aev.etat.lu</t>
  </si>
  <si>
    <t>(+352) 24759-209</t>
  </si>
  <si>
    <t>Unité Stratégies et Concepts - Déchets</t>
  </si>
  <si>
    <t>There is no threshold in Luxembourg</t>
  </si>
  <si>
    <t>Producers have to register with the EPR scheme</t>
  </si>
  <si>
    <t>Free-riders are estimated at 5% for household packaging and 10% for non-houseshold packaging</t>
  </si>
  <si>
    <t>Online trade is included in MKT_PRO</t>
  </si>
  <si>
    <t>based on a study</t>
  </si>
  <si>
    <t>not estimated in the POM approach</t>
  </si>
  <si>
    <t xml:space="preserve">During the balancing, 2 different weights were applied to 2 components (household and commercial). The highest value in one category received more weight, while the other category received equal weighting. This has led to the final result exceeding both individual totals. </t>
  </si>
  <si>
    <t>no change between 2022 and 2023 for mixed non-household packaging</t>
  </si>
  <si>
    <t>A new WCA was carried out on household packaging, using the "out of the bin" method rather than the "out of the bin truck" method used previously. Additional data on impurities was also collected to enhance the overall analysis. Furthermore data on littering was included in the analysis</t>
  </si>
  <si>
    <t>This represents the "superbag" initiative in Luxembourg</t>
  </si>
  <si>
    <t>was not included in 2022</t>
  </si>
  <si>
    <t>An EPR scheme for non-household packaging was established, which has made it possible to calculate PoM.</t>
  </si>
  <si>
    <t>For non-household packaging waste, bale analyses were carried out on plastic bales to estimate the percentage of packaging material (especially relevant for plastic films). With the introduction of the new EPR scheme for non-household packaging, better data could be obtained from waste sorting plants. Finally, improved data on ALR were also obtained from PRO.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</si>
</sst>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84"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0"/>
      <name val="Arial"/>
      <family val="2"/>
    </font>
    <font>
      <sz val="11"/>
      <name val="Arial"/>
      <family val="2"/>
    </font>
    <font>
      <b/>
      <sz val="9"/>
      <name val="Arial"/>
      <family val="2"/>
    </font>
    <font>
      <b/>
      <sz val="11"/>
      <name val="Arial"/>
      <family val="2"/>
    </font>
    <font>
      <sz val="10"/>
      <color rgb="FF000000"/>
      <name val="Times New Roman"/>
      <family val="1"/>
    </font>
    <font>
      <b/>
      <sz val="12"/>
      <name val="Times New Roman"/>
      <family val="1"/>
    </font>
    <font>
      <sz val="11"/>
      <color indexed="10"/>
      <name val="Arial"/>
      <family val="2"/>
    </font>
    <font>
      <sz val="11"/>
      <name val="Calibri"/>
      <family val="2"/>
      <scheme val="minor"/>
    </font>
    <font>
      <b/>
      <sz val="10"/>
      <color rgb="FF000000"/>
      <name val="Times New Roman"/>
      <family val="1"/>
    </font>
    <font>
      <sz val="9"/>
      <name val="Arial"/>
      <family val="2"/>
    </font>
    <font>
      <u/>
      <sz val="10"/>
      <color indexed="12"/>
      <name val="Arial"/>
      <family val="2"/>
    </font>
    <font>
      <u/>
      <sz val="9"/>
      <color indexed="12"/>
      <name val="Arial"/>
      <family val="2"/>
    </font>
    <font>
      <b/>
      <sz val="11"/>
      <color indexed="8"/>
      <name val="Arial"/>
      <family val="2"/>
    </font>
    <font>
      <sz val="9"/>
      <color indexed="10"/>
      <name val="Arial"/>
      <family val="2"/>
    </font>
    <font>
      <b/>
      <sz val="11"/>
      <color indexed="10"/>
      <name val="Arial"/>
      <family val="2"/>
    </font>
    <font>
      <i/>
      <sz val="11"/>
      <name val="Arial"/>
      <family val="2"/>
    </font>
    <font>
      <b/>
      <sz val="10"/>
      <color indexed="48"/>
      <name val="Arial"/>
      <family val="2"/>
    </font>
    <font>
      <b/>
      <sz val="10"/>
      <name val="Times New Roman"/>
      <family val="1"/>
    </font>
    <font>
      <sz val="10"/>
      <name val="Arial"/>
      <family val="2"/>
      <charset val="238"/>
    </font>
    <font>
      <b/>
      <sz val="10"/>
      <name val="Arial"/>
      <family val="2"/>
    </font>
    <font>
      <b/>
      <sz val="11"/>
      <color theme="1"/>
      <name val="Calibri"/>
      <family val="2"/>
      <charset val="238"/>
      <scheme val="minor"/>
    </font>
    <font>
      <sz val="8"/>
      <name val="Calibri"/>
      <family val="2"/>
      <scheme val="minor"/>
    </font>
    <font>
      <b/>
      <sz val="11"/>
      <color theme="0"/>
      <name val="Calibri"/>
      <family val="2"/>
      <charset val="238"/>
      <scheme val="minor"/>
    </font>
    <font>
      <sz val="11"/>
      <color theme="1"/>
      <name val="Calibri"/>
      <family val="2"/>
      <charset val="238"/>
      <scheme val="minor"/>
    </font>
    <font>
      <sz val="11"/>
      <name val="Calibri"/>
      <family val="2"/>
      <charset val="238"/>
      <scheme val="minor"/>
    </font>
    <font>
      <b/>
      <sz val="11"/>
      <name val="Calibri"/>
      <family val="2"/>
      <charset val="238"/>
      <scheme val="minor"/>
    </font>
    <font>
      <sz val="10"/>
      <color theme="1"/>
      <name val="Times New Roman"/>
      <family val="1"/>
      <charset val="238"/>
    </font>
    <font>
      <sz val="10"/>
      <color rgb="FF000000"/>
      <name val="Times New Roman"/>
      <family val="1"/>
      <charset val="238"/>
    </font>
    <font>
      <sz val="10"/>
      <color rgb="FFFF0000"/>
      <name val="Times New Roman"/>
      <family val="1"/>
      <charset val="238"/>
    </font>
    <font>
      <i/>
      <sz val="10"/>
      <color rgb="FF000000"/>
      <name val="Times New Roman"/>
      <family val="1"/>
      <charset val="238"/>
    </font>
    <font>
      <sz val="10"/>
      <name val="Times New Roman"/>
      <family val="1"/>
      <charset val="238"/>
    </font>
    <font>
      <sz val="10"/>
      <name val="Times New Roman"/>
      <family val="1"/>
    </font>
    <font>
      <b/>
      <sz val="11"/>
      <color rgb="FF000000"/>
      <name val="Calibri"/>
      <family val="2"/>
    </font>
    <font>
      <b/>
      <i/>
      <sz val="10"/>
      <color rgb="FF000000"/>
      <name val="Times New Roman"/>
      <family val="1"/>
    </font>
    <font>
      <b/>
      <sz val="12"/>
      <name val="Calibri"/>
      <family val="2"/>
      <scheme val="minor"/>
    </font>
    <font>
      <b/>
      <sz val="10"/>
      <name val="Calibri"/>
      <family val="2"/>
      <scheme val="minor"/>
    </font>
    <font>
      <b/>
      <sz val="12"/>
      <name val="Arial"/>
      <family val="2"/>
    </font>
    <font>
      <b/>
      <sz val="20"/>
      <name val="Arial"/>
      <family val="2"/>
    </font>
    <font>
      <b/>
      <sz val="8"/>
      <name val="Arial"/>
      <family val="2"/>
    </font>
    <font>
      <b/>
      <sz val="7.5"/>
      <name val="Arial"/>
      <family val="2"/>
    </font>
    <font>
      <b/>
      <sz val="13"/>
      <name val="Arial"/>
      <family val="2"/>
    </font>
    <font>
      <b/>
      <sz val="14"/>
      <color theme="0"/>
      <name val="Arial"/>
      <family val="2"/>
    </font>
    <font>
      <b/>
      <sz val="14"/>
      <color indexed="8"/>
      <name val="Arial"/>
      <family val="2"/>
    </font>
    <font>
      <u/>
      <sz val="10"/>
      <name val="Arial"/>
      <family val="2"/>
    </font>
    <font>
      <b/>
      <sz val="11"/>
      <color rgb="FFD7642D"/>
      <name val="Arial"/>
      <family val="2"/>
    </font>
    <font>
      <sz val="10"/>
      <color rgb="FF000000"/>
      <name val="Arial"/>
      <family val="2"/>
    </font>
    <font>
      <sz val="8"/>
      <color theme="1"/>
      <name val="Arial Narrow"/>
      <family val="2"/>
    </font>
    <font>
      <u/>
      <sz val="10"/>
      <color theme="1"/>
      <name val="Arial"/>
      <family val="2"/>
    </font>
    <font>
      <b/>
      <sz val="11"/>
      <color rgb="FFFFFFFF"/>
      <name val="Calibri"/>
      <family val="2"/>
      <scheme val="minor"/>
    </font>
    <font>
      <b/>
      <sz val="10"/>
      <color theme="0"/>
      <name val="Calibri"/>
      <family val="2"/>
      <scheme val="minor"/>
    </font>
    <font>
      <b/>
      <sz val="14"/>
      <name val="Times New Roman"/>
      <family val="1"/>
      <charset val="238"/>
    </font>
    <font>
      <b/>
      <sz val="10"/>
      <color theme="0"/>
      <name val="Arial"/>
      <family val="2"/>
    </font>
    <font>
      <b/>
      <sz val="10"/>
      <color rgb="FF00B0F0"/>
      <name val="Times New Roman"/>
      <family val="1"/>
    </font>
    <font>
      <b/>
      <sz val="10"/>
      <color rgb="FF0070C0"/>
      <name val="Times New Roman"/>
      <family val="1"/>
    </font>
    <font>
      <i/>
      <sz val="10"/>
      <color rgb="FF0070C0"/>
      <name val="Times New Roman"/>
      <family val="1"/>
    </font>
    <font>
      <sz val="8"/>
      <color rgb="FF000000"/>
      <name val="Segoe UI"/>
      <family val="2"/>
    </font>
    <font>
      <b/>
      <sz val="10"/>
      <color rgb="FFFF0000"/>
      <name val="Times New Roman"/>
      <family val="1"/>
    </font>
    <font>
      <b/>
      <sz val="10"/>
      <color rgb="FF41AFAA"/>
      <name val="Times New Roman"/>
      <family val="1"/>
    </font>
    <font>
      <b/>
      <sz val="9"/>
      <color rgb="FFFF0000"/>
      <name val="Times New Roman"/>
      <family val="1"/>
    </font>
    <font>
      <sz val="9"/>
      <color theme="0"/>
      <name val="Arial"/>
      <family val="2"/>
    </font>
    <font>
      <b/>
      <sz val="10"/>
      <color theme="1"/>
      <name val="Times New Roman"/>
      <family val="1"/>
    </font>
    <font>
      <b/>
      <sz val="14"/>
      <color rgb="FF0070C0"/>
      <name val="Times New Roman"/>
      <family val="1"/>
    </font>
    <font>
      <b/>
      <sz val="10"/>
      <color theme="8" tint="-0.249977111117893"/>
      <name val="Times New Roman"/>
      <family val="1"/>
    </font>
    <font>
      <b/>
      <sz val="16"/>
      <color theme="1"/>
      <name val="Times New Roman"/>
      <family val="1"/>
    </font>
    <font>
      <b/>
      <sz val="14"/>
      <color theme="1"/>
      <name val="Times New Roman"/>
      <family val="1"/>
    </font>
    <font>
      <b/>
      <sz val="11"/>
      <color theme="0" tint="-0.14999847407452621"/>
      <name val="Calibri"/>
      <family val="2"/>
      <scheme val="minor"/>
    </font>
    <font>
      <sz val="10"/>
      <color theme="0" tint="-0.499984740745262"/>
      <name val="Arial"/>
      <family val="2"/>
    </font>
    <font>
      <b/>
      <sz val="10"/>
      <color rgb="FF000000"/>
      <name val="Calibri"/>
      <family val="2"/>
    </font>
    <font>
      <sz val="10"/>
      <color theme="0"/>
      <name val="Times New Roman"/>
      <family val="1"/>
      <charset val="238"/>
    </font>
    <font>
      <sz val="11"/>
      <color rgb="FF0070C0"/>
      <name val="Arial"/>
      <family val="2"/>
    </font>
    <font>
      <sz val="11"/>
      <color rgb="FFFFFF00"/>
      <name val="Arial"/>
      <family val="2"/>
    </font>
    <font>
      <b/>
      <sz val="11"/>
      <color theme="4" tint="-0.249977111117893"/>
      <name val="Arial"/>
      <family val="2"/>
    </font>
    <font>
      <sz val="11"/>
      <color rgb="FF00B0F0"/>
      <name val="Arial"/>
      <family val="2"/>
    </font>
    <font>
      <b/>
      <sz val="11"/>
      <color rgb="FF00B0F0"/>
      <name val="Arial"/>
      <family val="2"/>
    </font>
    <font>
      <sz val="10"/>
      <color theme="1"/>
      <name val="Arial"/>
      <family val="2"/>
    </font>
    <font>
      <u/>
      <sz val="11"/>
      <color rgb="FF0000FF"/>
      <name val="Arial"/>
      <family val="2"/>
    </font>
    <font>
      <sz val="8"/>
      <name val="Arial Narrow"/>
      <family val="2"/>
    </font>
    <font>
      <b/>
      <sz val="11"/>
      <color theme="0" tint="-0.499984740745262"/>
      <name val="Calibri"/>
      <family val="2"/>
      <scheme val="minor"/>
    </font>
    <font>
      <b/>
      <sz val="14"/>
      <name val="Times New Roman"/>
      <family val="1"/>
    </font>
    <font>
      <b/>
      <u/>
      <sz val="11"/>
      <color rgb="FF0000FF"/>
      <name val="Arial"/>
      <family val="2"/>
    </font>
  </fonts>
  <fills count="4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theme="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FFF2CC"/>
        <bgColor indexed="64"/>
      </patternFill>
    </fill>
    <fill>
      <patternFill patternType="solid">
        <fgColor theme="0" tint="-0.249977111117893"/>
        <bgColor indexed="64"/>
      </patternFill>
    </fill>
    <fill>
      <patternFill patternType="solid">
        <fgColor rgb="FFC5D9F1"/>
        <bgColor indexed="64"/>
      </patternFill>
    </fill>
    <fill>
      <patternFill patternType="solid">
        <fgColor rgb="FF16365C"/>
        <bgColor indexed="64"/>
      </patternFill>
    </fill>
    <fill>
      <patternFill patternType="solid">
        <fgColor rgb="FFFFFF00"/>
        <bgColor indexed="64"/>
      </patternFill>
    </fill>
    <fill>
      <patternFill patternType="solid">
        <fgColor theme="0" tint="-0.49998474074526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1" tint="0.49998474074526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000000"/>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D8F0EF"/>
        <bgColor indexed="64"/>
      </patternFill>
    </fill>
    <fill>
      <patternFill patternType="solid">
        <fgColor rgb="FF41AFAA"/>
        <bgColor indexed="64"/>
      </patternFill>
    </fill>
    <fill>
      <patternFill patternType="solid">
        <fgColor rgb="FFC2E8E6"/>
        <bgColor indexed="64"/>
      </patternFill>
    </fill>
    <fill>
      <patternFill patternType="solid">
        <fgColor rgb="FF88D2CE"/>
        <bgColor indexed="64"/>
      </patternFill>
    </fill>
    <fill>
      <patternFill patternType="solid">
        <fgColor rgb="FFB9C337"/>
        <bgColor indexed="64"/>
      </patternFill>
    </fill>
    <fill>
      <patternFill patternType="solid">
        <fgColor rgb="FF79CDC9"/>
        <bgColor indexed="64"/>
      </patternFill>
    </fill>
    <fill>
      <patternFill patternType="solid">
        <fgColor rgb="FFCDCDCD"/>
        <bgColor indexed="64"/>
      </patternFill>
    </fill>
    <fill>
      <patternFill patternType="solid">
        <fgColor theme="0" tint="-0.34998626667073579"/>
        <bgColor indexed="64"/>
      </patternFill>
    </fill>
    <fill>
      <patternFill patternType="solid">
        <fgColor rgb="FFFFC000"/>
        <bgColor indexed="64"/>
      </patternFill>
    </fill>
    <fill>
      <patternFill patternType="solid">
        <fgColor rgb="FF00B050"/>
        <bgColor indexed="64"/>
      </patternFill>
    </fill>
    <fill>
      <patternFill patternType="solid">
        <fgColor theme="5" tint="-0.249977111117893"/>
        <bgColor indexed="64"/>
      </patternFill>
    </fill>
    <fill>
      <patternFill patternType="solid">
        <fgColor rgb="FFA6A6A6"/>
        <bgColor indexed="64"/>
      </patternFill>
    </fill>
    <fill>
      <patternFill patternType="solid">
        <fgColor rgb="FFE07CD4"/>
        <bgColor indexed="64"/>
      </patternFill>
    </fill>
    <fill>
      <patternFill patternType="solid">
        <fgColor theme="2"/>
        <bgColor indexed="64"/>
      </patternFill>
    </fill>
    <fill>
      <patternFill patternType="solid">
        <fgColor theme="4" tint="-0.249977111117893"/>
        <bgColor indexed="64"/>
      </patternFill>
    </fill>
    <fill>
      <patternFill patternType="solid">
        <fgColor theme="8" tint="0.59999389629810485"/>
        <bgColor indexed="64"/>
      </patternFill>
    </fill>
    <fill>
      <patternFill patternType="solid">
        <fgColor rgb="FFFF000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style="thin">
        <color indexed="64"/>
      </top>
      <bottom/>
      <diagonal/>
    </border>
    <border>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dotted">
        <color indexed="64"/>
      </left>
      <right style="medium">
        <color indexed="64"/>
      </right>
      <top style="thin">
        <color indexed="64"/>
      </top>
      <bottom style="thin">
        <color indexed="64"/>
      </bottom>
      <diagonal/>
    </border>
    <border>
      <left style="thin">
        <color theme="0"/>
      </left>
      <right style="thin">
        <color theme="0"/>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medium">
        <color indexed="64"/>
      </bottom>
      <diagonal/>
    </border>
    <border>
      <left style="thin">
        <color indexed="64"/>
      </left>
      <right/>
      <top/>
      <bottom style="thin">
        <color indexed="64"/>
      </bottom>
      <diagonal/>
    </border>
    <border>
      <left style="dotted">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thin">
        <color rgb="FF000000"/>
      </top>
      <bottom style="thin">
        <color rgb="FF000000"/>
      </bottom>
      <diagonal/>
    </border>
    <border>
      <left style="medium">
        <color indexed="64"/>
      </left>
      <right style="thin">
        <color indexed="64"/>
      </right>
      <top style="thin">
        <color rgb="FF000000"/>
      </top>
      <bottom style="thin">
        <color rgb="FF000000"/>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tted">
        <color indexed="64"/>
      </left>
      <right style="medium">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dotted">
        <color indexed="64"/>
      </bottom>
      <diagonal/>
    </border>
    <border>
      <left style="medium">
        <color indexed="64"/>
      </left>
      <right/>
      <top style="medium">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rgb="FF000000"/>
      </bottom>
      <diagonal/>
    </border>
    <border>
      <left/>
      <right style="medium">
        <color indexed="64"/>
      </right>
      <top/>
      <bottom style="thin">
        <color rgb="FF000000"/>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7">
    <xf numFmtId="0" fontId="0" fillId="0" borderId="0"/>
    <xf numFmtId="43" fontId="1" fillId="0" borderId="0" applyFont="0" applyFill="0" applyBorder="0" applyAlignment="0" applyProtection="0"/>
    <xf numFmtId="0" fontId="4" fillId="0" borderId="0"/>
    <xf numFmtId="0" fontId="8" fillId="0" borderId="0"/>
    <xf numFmtId="0" fontId="1" fillId="0" borderId="0"/>
    <xf numFmtId="0" fontId="14"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20" fillId="0" borderId="0" applyNumberFormat="0" applyFill="0" applyBorder="0" applyAlignment="0" applyProtection="0">
      <alignment vertical="top"/>
      <protection locked="0"/>
    </xf>
    <xf numFmtId="0" fontId="15" fillId="0" borderId="0" applyNumberFormat="0" applyFill="0" applyBorder="0" applyAlignment="0" applyProtection="0">
      <alignment vertical="top"/>
      <protection locked="0"/>
    </xf>
    <xf numFmtId="0" fontId="1" fillId="0" borderId="0"/>
    <xf numFmtId="0" fontId="22" fillId="0" borderId="0"/>
    <xf numFmtId="0" fontId="51" fillId="0" borderId="0" applyNumberFormat="0" applyFill="0" applyBorder="0" applyAlignment="0" applyProtection="0"/>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527">
    <xf numFmtId="0" fontId="0" fillId="0" borderId="0" xfId="0"/>
    <xf numFmtId="0" fontId="11" fillId="0" borderId="0" xfId="4" applyFont="1" applyAlignment="1">
      <alignment horizontal="center" vertical="center" wrapText="1"/>
    </xf>
    <xf numFmtId="0" fontId="4" fillId="0" borderId="1" xfId="2" applyBorder="1"/>
    <xf numFmtId="0" fontId="4" fillId="0" borderId="0" xfId="2"/>
    <xf numFmtId="0" fontId="4" fillId="0" borderId="0" xfId="2" applyAlignment="1">
      <alignment horizontal="center" vertical="center"/>
    </xf>
    <xf numFmtId="0" fontId="13" fillId="0" borderId="0" xfId="2" applyFont="1" applyAlignment="1">
      <alignment vertical="top"/>
    </xf>
    <xf numFmtId="0" fontId="9" fillId="6" borderId="19" xfId="3" applyFont="1" applyFill="1" applyBorder="1" applyAlignment="1">
      <alignment horizontal="left" vertical="center"/>
    </xf>
    <xf numFmtId="0" fontId="11" fillId="10" borderId="1" xfId="4" applyFont="1" applyFill="1" applyBorder="1" applyAlignment="1">
      <alignment horizontal="left" vertical="center" wrapText="1"/>
    </xf>
    <xf numFmtId="0" fontId="11" fillId="10" borderId="1" xfId="4" applyFont="1" applyFill="1" applyBorder="1" applyAlignment="1">
      <alignment horizontal="center" vertical="center" wrapText="1"/>
    </xf>
    <xf numFmtId="0" fontId="13" fillId="0" borderId="0" xfId="2" applyFont="1" applyFill="1" applyBorder="1" applyAlignment="1">
      <alignment vertical="top"/>
    </xf>
    <xf numFmtId="0" fontId="13" fillId="0" borderId="0" xfId="2" applyFont="1" applyFill="1" applyBorder="1" applyAlignment="1"/>
    <xf numFmtId="0" fontId="13" fillId="0" borderId="0" xfId="2" applyFont="1" applyAlignment="1"/>
    <xf numFmtId="0" fontId="13" fillId="0" borderId="0" xfId="2" applyFont="1" applyFill="1" applyBorder="1" applyAlignment="1">
      <alignment vertical="center"/>
    </xf>
    <xf numFmtId="0" fontId="0" fillId="0" borderId="0" xfId="0" applyAlignment="1">
      <alignment horizontal="center" vertical="center"/>
    </xf>
    <xf numFmtId="0" fontId="2" fillId="13" borderId="0" xfId="2" applyFont="1" applyFill="1" applyAlignment="1">
      <alignment horizontal="center" vertical="center" wrapText="1"/>
    </xf>
    <xf numFmtId="0" fontId="2" fillId="13" borderId="0" xfId="4" applyFont="1" applyFill="1" applyAlignment="1">
      <alignment horizontal="center" vertical="center"/>
    </xf>
    <xf numFmtId="0" fontId="1" fillId="0" borderId="0" xfId="4"/>
    <xf numFmtId="0" fontId="1" fillId="0" borderId="0" xfId="4" applyAlignment="1">
      <alignment horizontal="center" vertical="center"/>
    </xf>
    <xf numFmtId="0" fontId="1" fillId="0" borderId="0" xfId="4" applyAlignment="1">
      <alignment horizontal="center" vertical="top"/>
    </xf>
    <xf numFmtId="0" fontId="4" fillId="0" borderId="0" xfId="2" applyFont="1"/>
    <xf numFmtId="0" fontId="1" fillId="0" borderId="0" xfId="4" applyFill="1" applyAlignment="1">
      <alignment horizontal="center" vertical="center"/>
    </xf>
    <xf numFmtId="0" fontId="2" fillId="13" borderId="0" xfId="0" applyFont="1" applyFill="1" applyAlignment="1">
      <alignment horizontal="center" vertical="center" wrapText="1"/>
    </xf>
    <xf numFmtId="0" fontId="2" fillId="13" borderId="0" xfId="4" applyFont="1" applyFill="1" applyAlignment="1">
      <alignment horizontal="left" vertical="center" wrapText="1"/>
    </xf>
    <xf numFmtId="0" fontId="1" fillId="0" borderId="0" xfId="4" applyAlignment="1">
      <alignment horizontal="left" vertical="center"/>
    </xf>
    <xf numFmtId="0" fontId="2" fillId="13" borderId="0" xfId="2" applyFont="1" applyFill="1" applyAlignment="1">
      <alignment horizontal="center" vertical="top" wrapText="1"/>
    </xf>
    <xf numFmtId="0" fontId="4" fillId="14" borderId="0" xfId="2" applyFill="1" applyAlignment="1">
      <alignment horizontal="center" vertical="top"/>
    </xf>
    <xf numFmtId="0" fontId="4" fillId="15" borderId="0" xfId="2" applyFill="1" applyAlignment="1">
      <alignment horizontal="center" vertical="top"/>
    </xf>
    <xf numFmtId="0" fontId="4" fillId="0" borderId="0" xfId="2" applyAlignment="1">
      <alignment horizontal="center" vertical="top"/>
    </xf>
    <xf numFmtId="0" fontId="27" fillId="0" borderId="0" xfId="4" applyFont="1"/>
    <xf numFmtId="0" fontId="27" fillId="0" borderId="0" xfId="4" applyFont="1" applyAlignment="1">
      <alignment horizontal="left"/>
    </xf>
    <xf numFmtId="0" fontId="29" fillId="0" borderId="0" xfId="4" applyFont="1" applyAlignment="1">
      <alignment horizontal="left" vertical="center"/>
    </xf>
    <xf numFmtId="0" fontId="29" fillId="0" borderId="0" xfId="4" applyFont="1" applyAlignment="1">
      <alignment horizontal="left"/>
    </xf>
    <xf numFmtId="0" fontId="27" fillId="16" borderId="0" xfId="4" applyFont="1" applyFill="1" applyAlignment="1">
      <alignment horizontal="center"/>
    </xf>
    <xf numFmtId="0" fontId="27" fillId="16" borderId="0" xfId="4" applyFont="1" applyFill="1" applyAlignment="1">
      <alignment horizontal="left"/>
    </xf>
    <xf numFmtId="0" fontId="26" fillId="16" borderId="0" xfId="4" applyFont="1" applyFill="1" applyAlignment="1">
      <alignment horizontal="left"/>
    </xf>
    <xf numFmtId="0" fontId="27" fillId="0" borderId="0" xfId="4" quotePrefix="1" applyFont="1" applyAlignment="1">
      <alignment horizontal="left"/>
    </xf>
    <xf numFmtId="0" fontId="27" fillId="0" borderId="0" xfId="4" applyFont="1" applyAlignment="1">
      <alignment horizontal="center" vertical="center"/>
    </xf>
    <xf numFmtId="0" fontId="26" fillId="13" borderId="0" xfId="4" applyFont="1" applyFill="1" applyAlignment="1">
      <alignment horizontal="center" vertical="center" wrapText="1"/>
    </xf>
    <xf numFmtId="0" fontId="28" fillId="0" borderId="0" xfId="4" applyFont="1" applyAlignment="1">
      <alignment horizontal="right"/>
    </xf>
    <xf numFmtId="0" fontId="28" fillId="16" borderId="0" xfId="4" applyFont="1" applyFill="1" applyAlignment="1">
      <alignment horizontal="right"/>
    </xf>
    <xf numFmtId="0" fontId="0" fillId="0" borderId="0" xfId="4" applyFont="1" applyAlignment="1">
      <alignment horizontal="left" vertical="center"/>
    </xf>
    <xf numFmtId="0" fontId="30" fillId="0" borderId="0" xfId="0" applyFont="1"/>
    <xf numFmtId="0" fontId="30" fillId="0" borderId="0" xfId="0" applyFont="1" applyFill="1"/>
    <xf numFmtId="0" fontId="32" fillId="0" borderId="0" xfId="0" applyFont="1" applyFill="1"/>
    <xf numFmtId="0" fontId="30" fillId="0" borderId="0" xfId="0" applyFont="1" applyBorder="1" applyAlignment="1">
      <alignment horizontal="center" vertical="center"/>
    </xf>
    <xf numFmtId="0" fontId="30" fillId="0" borderId="0" xfId="0" applyFont="1" applyAlignment="1">
      <alignment wrapText="1"/>
    </xf>
    <xf numFmtId="0" fontId="30" fillId="0" borderId="0" xfId="0" applyFont="1" applyFill="1" applyAlignment="1">
      <alignment wrapText="1"/>
    </xf>
    <xf numFmtId="0" fontId="33" fillId="0" borderId="0" xfId="3" applyFont="1" applyBorder="1"/>
    <xf numFmtId="0" fontId="32" fillId="0" borderId="0" xfId="0" applyFont="1" applyFill="1" applyBorder="1" applyAlignment="1">
      <alignment wrapText="1"/>
    </xf>
    <xf numFmtId="0" fontId="32" fillId="0" borderId="0" xfId="0" applyFont="1" applyFill="1" applyBorder="1"/>
    <xf numFmtId="0" fontId="27" fillId="0" borderId="0" xfId="4" applyFont="1" applyAlignment="1">
      <alignment horizontal="center"/>
    </xf>
    <xf numFmtId="0" fontId="29" fillId="0" borderId="0" xfId="4" applyFont="1" applyAlignment="1">
      <alignment horizontal="center" vertical="center" wrapText="1"/>
    </xf>
    <xf numFmtId="0" fontId="27" fillId="0" borderId="0" xfId="4" applyFont="1" applyAlignment="1"/>
    <xf numFmtId="0" fontId="24" fillId="0" borderId="0" xfId="4" applyFont="1" applyAlignment="1">
      <alignment horizontal="left"/>
    </xf>
    <xf numFmtId="0" fontId="37" fillId="0" borderId="0" xfId="3" applyFont="1" applyAlignment="1"/>
    <xf numFmtId="0" fontId="39" fillId="24" borderId="15" xfId="2" applyFont="1" applyFill="1" applyBorder="1"/>
    <xf numFmtId="0" fontId="39" fillId="24" borderId="16" xfId="2" applyFont="1" applyFill="1" applyBorder="1" applyAlignment="1">
      <alignment horizontal="left"/>
    </xf>
    <xf numFmtId="0" fontId="39" fillId="24" borderId="19" xfId="2" applyFont="1" applyFill="1" applyBorder="1"/>
    <xf numFmtId="0" fontId="39" fillId="24" borderId="20" xfId="2" applyFont="1" applyFill="1" applyBorder="1" applyAlignment="1">
      <alignment horizontal="left"/>
    </xf>
    <xf numFmtId="0" fontId="39" fillId="26" borderId="15" xfId="2" applyFont="1" applyFill="1" applyBorder="1"/>
    <xf numFmtId="0" fontId="39" fillId="26" borderId="16" xfId="2" applyFont="1" applyFill="1" applyBorder="1" applyAlignment="1">
      <alignment horizontal="left"/>
    </xf>
    <xf numFmtId="0" fontId="39" fillId="26" borderId="19" xfId="2" applyFont="1" applyFill="1" applyBorder="1"/>
    <xf numFmtId="15" fontId="39" fillId="26" borderId="20" xfId="2" quotePrefix="1" applyNumberFormat="1" applyFont="1" applyFill="1" applyBorder="1" applyAlignment="1">
      <alignment horizontal="left"/>
    </xf>
    <xf numFmtId="15" fontId="39" fillId="26" borderId="16" xfId="2" quotePrefix="1" applyNumberFormat="1" applyFont="1" applyFill="1" applyBorder="1" applyAlignment="1">
      <alignment horizontal="left"/>
    </xf>
    <xf numFmtId="0" fontId="39" fillId="28" borderId="15" xfId="2" applyFont="1" applyFill="1" applyBorder="1"/>
    <xf numFmtId="0" fontId="39" fillId="28" borderId="16" xfId="2" applyFont="1" applyFill="1" applyBorder="1" applyAlignment="1">
      <alignment horizontal="left"/>
    </xf>
    <xf numFmtId="0" fontId="39" fillId="28" borderId="15" xfId="2" applyFont="1" applyFill="1" applyBorder="1" applyAlignment="1">
      <alignment horizontal="left" vertical="center" wrapText="1"/>
    </xf>
    <xf numFmtId="0" fontId="39" fillId="28" borderId="19" xfId="2" applyFont="1" applyFill="1" applyBorder="1" applyAlignment="1">
      <alignment horizontal="left" vertical="center" wrapText="1"/>
    </xf>
    <xf numFmtId="0" fontId="39" fillId="30" borderId="15" xfId="2" applyFont="1" applyFill="1" applyBorder="1" applyAlignment="1">
      <alignment horizontal="left" vertical="center" wrapText="1"/>
    </xf>
    <xf numFmtId="0" fontId="39" fillId="30" borderId="16" xfId="5" applyFont="1" applyFill="1" applyBorder="1" applyAlignment="1" applyProtection="1">
      <alignment vertical="center"/>
    </xf>
    <xf numFmtId="0" fontId="39" fillId="30" borderId="19" xfId="2" applyFont="1" applyFill="1" applyBorder="1" applyAlignment="1">
      <alignment vertical="center" wrapText="1"/>
    </xf>
    <xf numFmtId="0" fontId="2" fillId="5" borderId="32" xfId="2" applyFont="1" applyFill="1" applyBorder="1" applyAlignment="1">
      <alignment horizontal="center" vertical="center"/>
    </xf>
    <xf numFmtId="0" fontId="2" fillId="5" borderId="33" xfId="2" applyFont="1" applyFill="1" applyBorder="1" applyAlignment="1">
      <alignment horizontal="center" vertical="center"/>
    </xf>
    <xf numFmtId="0" fontId="2" fillId="11" borderId="1" xfId="4" applyFont="1" applyFill="1" applyBorder="1" applyAlignment="1">
      <alignment horizontal="center" vertical="center" wrapText="1"/>
    </xf>
    <xf numFmtId="0" fontId="2" fillId="0" borderId="0" xfId="4" applyFont="1" applyAlignment="1">
      <alignment horizontal="center" vertical="center" wrapText="1"/>
    </xf>
    <xf numFmtId="0" fontId="2" fillId="5" borderId="1" xfId="2" applyFont="1" applyFill="1" applyBorder="1" applyAlignment="1">
      <alignment horizontal="center" vertical="center"/>
    </xf>
    <xf numFmtId="0" fontId="4" fillId="31" borderId="20" xfId="2" applyFont="1" applyFill="1" applyBorder="1"/>
    <xf numFmtId="15" fontId="23" fillId="31" borderId="10" xfId="2" applyNumberFormat="1" applyFont="1" applyFill="1" applyBorder="1" applyAlignment="1">
      <alignment horizontal="center" vertical="center" wrapText="1"/>
    </xf>
    <xf numFmtId="0" fontId="4" fillId="31" borderId="19" xfId="2" applyFont="1" applyFill="1" applyBorder="1"/>
    <xf numFmtId="0" fontId="4" fillId="31" borderId="16" xfId="2" applyFont="1" applyFill="1" applyBorder="1"/>
    <xf numFmtId="0" fontId="40" fillId="31" borderId="23" xfId="2" applyFont="1" applyFill="1" applyBorder="1" applyAlignment="1">
      <alignment horizontal="center" vertical="center" wrapText="1"/>
    </xf>
    <xf numFmtId="0" fontId="4" fillId="31" borderId="15" xfId="2" applyFont="1" applyFill="1" applyBorder="1"/>
    <xf numFmtId="0" fontId="41" fillId="31" borderId="22" xfId="2" applyFont="1" applyFill="1" applyBorder="1" applyAlignment="1">
      <alignment horizontal="center" vertical="center" wrapText="1"/>
    </xf>
    <xf numFmtId="0" fontId="5" fillId="31" borderId="0" xfId="2" applyFont="1" applyFill="1" applyBorder="1" applyAlignment="1">
      <alignment horizontal="center" vertical="center" wrapText="1"/>
    </xf>
    <xf numFmtId="0" fontId="40" fillId="31" borderId="0" xfId="2" applyFont="1" applyFill="1" applyBorder="1" applyAlignment="1">
      <alignment horizontal="center" wrapText="1"/>
    </xf>
    <xf numFmtId="0" fontId="42" fillId="31" borderId="0" xfId="2" applyFont="1" applyFill="1" applyBorder="1" applyAlignment="1">
      <alignment horizontal="right" vertical="top"/>
    </xf>
    <xf numFmtId="0" fontId="4" fillId="31" borderId="14" xfId="2" applyFont="1" applyFill="1" applyBorder="1"/>
    <xf numFmtId="0" fontId="23" fillId="31" borderId="9" xfId="2" applyFont="1" applyFill="1" applyBorder="1" applyAlignment="1">
      <alignment horizontal="center"/>
    </xf>
    <xf numFmtId="0" fontId="4" fillId="31" borderId="13" xfId="2" applyFont="1" applyFill="1" applyBorder="1"/>
    <xf numFmtId="0" fontId="42" fillId="31" borderId="13" xfId="2" applyFont="1" applyFill="1" applyBorder="1" applyAlignment="1">
      <alignment horizontal="right" wrapText="1"/>
    </xf>
    <xf numFmtId="0" fontId="42" fillId="31" borderId="14" xfId="2" applyFont="1" applyFill="1" applyBorder="1" applyAlignment="1">
      <alignment horizontal="right" wrapText="1"/>
    </xf>
    <xf numFmtId="0" fontId="42" fillId="31" borderId="15" xfId="2" applyFont="1" applyFill="1" applyBorder="1" applyAlignment="1">
      <alignment vertical="center" wrapText="1"/>
    </xf>
    <xf numFmtId="0" fontId="42" fillId="31" borderId="0" xfId="2" applyFont="1" applyFill="1" applyBorder="1" applyAlignment="1">
      <alignment horizontal="right" vertical="center" wrapText="1"/>
    </xf>
    <xf numFmtId="0" fontId="43" fillId="31" borderId="0" xfId="2" applyFont="1" applyFill="1" applyBorder="1" applyAlignment="1">
      <alignment horizontal="right" vertical="center" wrapText="1"/>
    </xf>
    <xf numFmtId="0" fontId="42" fillId="31" borderId="16" xfId="2" applyFont="1" applyFill="1" applyBorder="1" applyAlignment="1">
      <alignment vertical="center" wrapText="1"/>
    </xf>
    <xf numFmtId="0" fontId="13" fillId="0" borderId="0" xfId="2" applyFont="1" applyAlignment="1">
      <alignment vertical="center"/>
    </xf>
    <xf numFmtId="0" fontId="44" fillId="31" borderId="15" xfId="2" applyFont="1" applyFill="1" applyBorder="1" applyAlignment="1">
      <alignment horizontal="center" vertical="center" wrapText="1"/>
    </xf>
    <xf numFmtId="0" fontId="44" fillId="31" borderId="16" xfId="2" applyFont="1" applyFill="1" applyBorder="1" applyAlignment="1">
      <alignment horizontal="center" vertical="center" wrapText="1"/>
    </xf>
    <xf numFmtId="0" fontId="7" fillId="31" borderId="15" xfId="2" applyFont="1" applyFill="1" applyBorder="1" applyAlignment="1">
      <alignment horizontal="center" vertical="center"/>
    </xf>
    <xf numFmtId="0" fontId="7" fillId="31" borderId="16" xfId="2" applyFont="1" applyFill="1" applyBorder="1" applyAlignment="1">
      <alignment horizontal="center" vertical="center"/>
    </xf>
    <xf numFmtId="0" fontId="23" fillId="31" borderId="10" xfId="2" applyFont="1" applyFill="1" applyBorder="1" applyAlignment="1">
      <alignment horizontal="center" vertical="center"/>
    </xf>
    <xf numFmtId="0" fontId="16" fillId="31" borderId="15" xfId="2" applyFont="1" applyFill="1" applyBorder="1" applyAlignment="1">
      <alignment horizontal="center" vertical="center"/>
    </xf>
    <xf numFmtId="0" fontId="16" fillId="31" borderId="16" xfId="2" applyFont="1" applyFill="1" applyBorder="1" applyAlignment="1">
      <alignment horizontal="center" vertical="center"/>
    </xf>
    <xf numFmtId="0" fontId="46" fillId="33" borderId="0" xfId="2" applyFont="1" applyFill="1" applyBorder="1" applyAlignment="1">
      <alignment horizontal="center" vertical="center"/>
    </xf>
    <xf numFmtId="0" fontId="23" fillId="0" borderId="0" xfId="2" applyFont="1" applyFill="1" applyBorder="1" applyAlignment="1">
      <alignment vertical="center"/>
    </xf>
    <xf numFmtId="0" fontId="23" fillId="0" borderId="0" xfId="2" applyFont="1" applyAlignment="1">
      <alignment vertical="center"/>
    </xf>
    <xf numFmtId="0" fontId="6" fillId="34" borderId="5" xfId="2" applyFont="1" applyFill="1" applyBorder="1" applyAlignment="1">
      <alignment vertical="center"/>
    </xf>
    <xf numFmtId="0" fontId="6" fillId="34" borderId="5" xfId="2" applyFont="1" applyFill="1" applyBorder="1" applyAlignment="1">
      <alignment horizontal="center" vertical="center" wrapText="1"/>
    </xf>
    <xf numFmtId="0" fontId="4" fillId="35" borderId="0" xfId="2" applyFont="1" applyFill="1" applyBorder="1" applyAlignment="1">
      <alignment vertical="center"/>
    </xf>
    <xf numFmtId="0" fontId="47" fillId="31" borderId="0" xfId="6" applyFont="1" applyFill="1" applyBorder="1" applyAlignment="1" applyProtection="1">
      <alignment horizontal="left" vertical="center" wrapText="1" indent="1"/>
    </xf>
    <xf numFmtId="0" fontId="4" fillId="31" borderId="0" xfId="2" applyFont="1" applyFill="1" applyBorder="1" applyAlignment="1">
      <alignment horizontal="left" vertical="center" wrapText="1" indent="1"/>
    </xf>
    <xf numFmtId="0" fontId="7" fillId="0" borderId="0" xfId="2" applyFont="1" applyFill="1" applyBorder="1" applyAlignment="1">
      <alignment vertical="center"/>
    </xf>
    <xf numFmtId="0" fontId="7" fillId="0" borderId="0" xfId="2" applyFont="1" applyAlignment="1">
      <alignment vertical="center"/>
    </xf>
    <xf numFmtId="0" fontId="4" fillId="36" borderId="0" xfId="2" applyFont="1" applyFill="1" applyBorder="1" applyAlignment="1">
      <alignment vertical="center"/>
    </xf>
    <xf numFmtId="0" fontId="4" fillId="32" borderId="0" xfId="2" applyFont="1" applyFill="1" applyBorder="1" applyAlignment="1">
      <alignment vertical="center"/>
    </xf>
    <xf numFmtId="0" fontId="13" fillId="31" borderId="19" xfId="2" applyFont="1" applyFill="1" applyBorder="1" applyAlignment="1">
      <alignment vertical="top"/>
    </xf>
    <xf numFmtId="0" fontId="13" fillId="31" borderId="10" xfId="2" applyFont="1" applyFill="1" applyBorder="1" applyAlignment="1">
      <alignment vertical="top"/>
    </xf>
    <xf numFmtId="0" fontId="13" fillId="31" borderId="20" xfId="2" applyFont="1" applyFill="1" applyBorder="1" applyAlignment="1">
      <alignment vertical="top"/>
    </xf>
    <xf numFmtId="0" fontId="13" fillId="31" borderId="9" xfId="2" applyFont="1" applyFill="1" applyBorder="1" applyAlignment="1"/>
    <xf numFmtId="0" fontId="13" fillId="31" borderId="14" xfId="2" applyFont="1" applyFill="1" applyBorder="1" applyAlignment="1"/>
    <xf numFmtId="0" fontId="44" fillId="31" borderId="0" xfId="2" applyFont="1" applyFill="1" applyBorder="1" applyAlignment="1">
      <alignment horizontal="center" vertical="center" wrapText="1"/>
    </xf>
    <xf numFmtId="0" fontId="13" fillId="31" borderId="0" xfId="2" applyFont="1" applyFill="1" applyBorder="1" applyAlignment="1">
      <alignment vertical="top"/>
    </xf>
    <xf numFmtId="0" fontId="13" fillId="31" borderId="16" xfId="2" applyFont="1" applyFill="1" applyBorder="1" applyAlignment="1">
      <alignment vertical="top"/>
    </xf>
    <xf numFmtId="0" fontId="13" fillId="31" borderId="16" xfId="2" applyFont="1" applyFill="1" applyBorder="1" applyAlignment="1">
      <alignment vertical="center"/>
    </xf>
    <xf numFmtId="0" fontId="13" fillId="4" borderId="0" xfId="2" applyFont="1" applyFill="1" applyAlignment="1">
      <alignment vertical="center"/>
    </xf>
    <xf numFmtId="0" fontId="5" fillId="31" borderId="15" xfId="2" applyFont="1" applyFill="1" applyBorder="1" applyAlignment="1">
      <alignment vertical="center"/>
    </xf>
    <xf numFmtId="0" fontId="5" fillId="31" borderId="16" xfId="2" applyFont="1" applyFill="1" applyBorder="1" applyAlignment="1">
      <alignment vertical="center"/>
    </xf>
    <xf numFmtId="0" fontId="5" fillId="31" borderId="0" xfId="2" applyFont="1" applyFill="1" applyBorder="1" applyAlignment="1">
      <alignment vertical="center"/>
    </xf>
    <xf numFmtId="0" fontId="7" fillId="31" borderId="0" xfId="2" applyFont="1" applyFill="1" applyBorder="1" applyAlignment="1">
      <alignment vertical="center"/>
    </xf>
    <xf numFmtId="0" fontId="5" fillId="31" borderId="0" xfId="2" applyFont="1" applyFill="1" applyBorder="1" applyAlignment="1"/>
    <xf numFmtId="0" fontId="7" fillId="31" borderId="18" xfId="2" applyFont="1" applyFill="1" applyBorder="1" applyAlignment="1">
      <alignment horizontal="center" vertical="center"/>
    </xf>
    <xf numFmtId="0" fontId="5" fillId="31" borderId="3" xfId="2" applyFont="1" applyFill="1" applyBorder="1" applyAlignment="1">
      <alignment horizontal="center" vertical="center"/>
    </xf>
    <xf numFmtId="0" fontId="5" fillId="31" borderId="1" xfId="2" applyFont="1" applyFill="1" applyBorder="1" applyAlignment="1">
      <alignment horizontal="center" vertical="center"/>
    </xf>
    <xf numFmtId="0" fontId="5" fillId="31" borderId="1" xfId="2" applyFont="1" applyFill="1" applyBorder="1" applyAlignment="1">
      <alignment vertical="center"/>
    </xf>
    <xf numFmtId="0" fontId="19" fillId="31" borderId="0" xfId="2" applyFont="1" applyFill="1" applyBorder="1" applyAlignment="1">
      <alignment vertical="center"/>
    </xf>
    <xf numFmtId="0" fontId="4" fillId="31" borderId="19" xfId="2" applyFill="1" applyBorder="1" applyAlignment="1">
      <alignment vertical="center"/>
    </xf>
    <xf numFmtId="0" fontId="4" fillId="31" borderId="10" xfId="2" applyFill="1" applyBorder="1" applyAlignment="1">
      <alignment vertical="center"/>
    </xf>
    <xf numFmtId="0" fontId="4" fillId="31" borderId="10" xfId="2" applyFill="1" applyBorder="1" applyAlignment="1">
      <alignment vertical="center" wrapText="1"/>
    </xf>
    <xf numFmtId="0" fontId="4" fillId="31" borderId="20" xfId="2" applyFill="1" applyBorder="1" applyAlignment="1">
      <alignment vertical="center"/>
    </xf>
    <xf numFmtId="0" fontId="4" fillId="0" borderId="0" xfId="2" applyAlignment="1">
      <alignment vertical="center"/>
    </xf>
    <xf numFmtId="0" fontId="7" fillId="3" borderId="3" xfId="2" applyFont="1" applyFill="1" applyBorder="1" applyAlignment="1" applyProtection="1">
      <alignment horizontal="center" vertical="top" wrapText="1"/>
      <protection locked="0"/>
    </xf>
    <xf numFmtId="0" fontId="5" fillId="0" borderId="0" xfId="2" applyFont="1" applyAlignment="1">
      <alignment vertical="center"/>
    </xf>
    <xf numFmtId="0" fontId="4" fillId="0" borderId="0" xfId="2" applyAlignment="1">
      <alignment horizontal="center"/>
    </xf>
    <xf numFmtId="0" fontId="31" fillId="0" borderId="22" xfId="3" applyFont="1" applyFill="1" applyBorder="1" applyAlignment="1">
      <alignment horizontal="left" vertical="center" wrapText="1"/>
    </xf>
    <xf numFmtId="0" fontId="47" fillId="31" borderId="0" xfId="2" applyFont="1" applyFill="1" applyBorder="1" applyAlignment="1">
      <alignment horizontal="left" vertical="center" wrapText="1" indent="1"/>
    </xf>
    <xf numFmtId="0" fontId="1" fillId="34" borderId="0" xfId="9" applyFill="1"/>
    <xf numFmtId="0" fontId="1" fillId="34" borderId="0" xfId="9" applyFont="1" applyFill="1"/>
    <xf numFmtId="0" fontId="1" fillId="34" borderId="0" xfId="4" applyFill="1"/>
    <xf numFmtId="0" fontId="0" fillId="0" borderId="0" xfId="4" applyFont="1" applyAlignment="1">
      <alignment horizontal="center" vertical="center"/>
    </xf>
    <xf numFmtId="0" fontId="5" fillId="4" borderId="0" xfId="2" applyFont="1" applyFill="1" applyAlignment="1">
      <alignment vertical="center"/>
    </xf>
    <xf numFmtId="0" fontId="13" fillId="4" borderId="0" xfId="2" applyFont="1" applyFill="1" applyAlignment="1">
      <alignment horizontal="left" vertical="center"/>
    </xf>
    <xf numFmtId="0" fontId="5" fillId="31" borderId="15" xfId="2" applyFont="1" applyFill="1" applyBorder="1" applyAlignment="1">
      <alignment horizontal="left" vertical="center"/>
    </xf>
    <xf numFmtId="0" fontId="5" fillId="31" borderId="16" xfId="2" applyFont="1" applyFill="1" applyBorder="1" applyAlignment="1">
      <alignment horizontal="left" vertical="center"/>
    </xf>
    <xf numFmtId="0" fontId="13" fillId="0" borderId="0" xfId="2" applyFont="1" applyAlignment="1">
      <alignment horizontal="left" vertical="center"/>
    </xf>
    <xf numFmtId="0" fontId="0" fillId="0" borderId="0" xfId="0" applyAlignment="1">
      <alignment wrapText="1"/>
    </xf>
    <xf numFmtId="0" fontId="2" fillId="5" borderId="37" xfId="0" applyFont="1" applyFill="1" applyBorder="1" applyAlignment="1">
      <alignment horizontal="center" wrapText="1"/>
    </xf>
    <xf numFmtId="0" fontId="2" fillId="5" borderId="37" xfId="0" applyFont="1" applyFill="1" applyBorder="1" applyAlignment="1">
      <alignment horizontal="center"/>
    </xf>
    <xf numFmtId="0" fontId="4" fillId="0" borderId="0" xfId="0" applyFont="1"/>
    <xf numFmtId="0" fontId="2" fillId="5" borderId="0" xfId="2" applyFont="1" applyFill="1" applyBorder="1" applyAlignment="1">
      <alignment horizontal="center"/>
    </xf>
    <xf numFmtId="0" fontId="4" fillId="0" borderId="0" xfId="2" applyBorder="1" applyAlignment="1">
      <alignment horizontal="center" vertical="center"/>
    </xf>
    <xf numFmtId="0" fontId="4" fillId="0" borderId="0" xfId="2" applyBorder="1"/>
    <xf numFmtId="0" fontId="23" fillId="9" borderId="0" xfId="2" applyFont="1" applyFill="1" applyAlignment="1">
      <alignment horizontal="center" vertical="center"/>
    </xf>
    <xf numFmtId="0" fontId="2" fillId="13" borderId="0" xfId="4" applyFont="1" applyFill="1" applyAlignment="1">
      <alignment horizontal="center" vertical="center" wrapText="1"/>
    </xf>
    <xf numFmtId="14" fontId="23" fillId="9" borderId="0" xfId="2" applyNumberFormat="1" applyFont="1" applyFill="1" applyAlignment="1">
      <alignment horizontal="center" vertical="center"/>
    </xf>
    <xf numFmtId="0" fontId="23" fillId="38" borderId="0" xfId="2" applyFont="1" applyFill="1" applyAlignment="1">
      <alignment horizontal="center" vertical="center"/>
    </xf>
    <xf numFmtId="0" fontId="0" fillId="0" borderId="11" xfId="0" applyBorder="1" applyAlignment="1">
      <alignment horizontal="center"/>
    </xf>
    <xf numFmtId="0" fontId="0" fillId="0" borderId="35" xfId="0" applyBorder="1" applyAlignment="1">
      <alignment horizontal="center"/>
    </xf>
    <xf numFmtId="0" fontId="0" fillId="0" borderId="0" xfId="0" applyAlignment="1">
      <alignment vertical="top"/>
    </xf>
    <xf numFmtId="0" fontId="0" fillId="0" borderId="0" xfId="0" applyAlignment="1">
      <alignment horizontal="center" vertical="top"/>
    </xf>
    <xf numFmtId="0" fontId="0" fillId="0" borderId="0" xfId="0" applyAlignment="1">
      <alignment horizontal="left" vertical="top"/>
    </xf>
    <xf numFmtId="0" fontId="0" fillId="18" borderId="0" xfId="0" applyFill="1" applyAlignment="1">
      <alignment horizontal="center" vertical="top" wrapText="1"/>
    </xf>
    <xf numFmtId="0" fontId="0" fillId="19" borderId="0" xfId="0" applyFill="1" applyAlignment="1">
      <alignment horizontal="center" vertical="top" wrapText="1"/>
    </xf>
    <xf numFmtId="0" fontId="0" fillId="18" borderId="0" xfId="0" applyFill="1" applyAlignment="1">
      <alignment horizontal="center" vertical="top"/>
    </xf>
    <xf numFmtId="0" fontId="0" fillId="20" borderId="0" xfId="0" applyFill="1" applyAlignment="1">
      <alignment vertical="top"/>
    </xf>
    <xf numFmtId="0" fontId="0" fillId="0" borderId="12" xfId="0" applyBorder="1" applyAlignment="1">
      <alignment horizontal="center"/>
    </xf>
    <xf numFmtId="0" fontId="0" fillId="0" borderId="1" xfId="0" applyBorder="1" applyAlignment="1">
      <alignment horizontal="center"/>
    </xf>
    <xf numFmtId="0" fontId="0" fillId="0" borderId="39" xfId="0" applyBorder="1" applyAlignment="1">
      <alignment horizontal="center"/>
    </xf>
    <xf numFmtId="0" fontId="0" fillId="0" borderId="27" xfId="0" applyBorder="1" applyAlignment="1">
      <alignment horizontal="center"/>
    </xf>
    <xf numFmtId="0" fontId="0" fillId="0" borderId="0" xfId="0" applyBorder="1" applyAlignment="1">
      <alignment horizontal="left"/>
    </xf>
    <xf numFmtId="0" fontId="0" fillId="0" borderId="0" xfId="0" applyBorder="1" applyAlignment="1">
      <alignment horizontal="center"/>
    </xf>
    <xf numFmtId="0" fontId="0" fillId="17" borderId="0" xfId="0" applyFill="1" applyBorder="1" applyAlignment="1">
      <alignment horizontal="center"/>
    </xf>
    <xf numFmtId="0" fontId="0" fillId="18" borderId="0" xfId="0" applyFill="1" applyBorder="1" applyAlignment="1">
      <alignment horizontal="center"/>
    </xf>
    <xf numFmtId="0" fontId="0" fillId="19" borderId="0" xfId="0" applyFill="1" applyBorder="1" applyAlignment="1">
      <alignment horizontal="center"/>
    </xf>
    <xf numFmtId="0" fontId="4" fillId="40" borderId="0" xfId="2" applyFill="1"/>
    <xf numFmtId="0" fontId="0" fillId="0" borderId="0" xfId="4" applyFont="1" applyAlignment="1">
      <alignment horizontal="center" vertical="top"/>
    </xf>
    <xf numFmtId="0" fontId="4" fillId="0" borderId="0" xfId="2" applyFill="1"/>
    <xf numFmtId="0" fontId="0" fillId="12" borderId="0" xfId="0" applyFill="1"/>
    <xf numFmtId="0" fontId="0" fillId="0" borderId="0" xfId="0" applyFont="1"/>
    <xf numFmtId="0" fontId="1" fillId="0" borderId="0" xfId="4" applyFont="1" applyAlignment="1">
      <alignment horizontal="left" vertical="center"/>
    </xf>
    <xf numFmtId="0" fontId="0" fillId="20" borderId="0" xfId="0" applyFill="1" applyBorder="1" applyAlignment="1">
      <alignment horizontal="left"/>
    </xf>
    <xf numFmtId="0" fontId="0" fillId="0" borderId="0" xfId="0" applyBorder="1"/>
    <xf numFmtId="0" fontId="1" fillId="40" borderId="0" xfId="4" applyFill="1"/>
    <xf numFmtId="0" fontId="0" fillId="0" borderId="34" xfId="0" applyBorder="1" applyAlignment="1">
      <alignment horizontal="center"/>
    </xf>
    <xf numFmtId="0" fontId="13" fillId="0" borderId="0" xfId="2" applyFont="1" applyFill="1" applyAlignment="1">
      <alignment vertical="center"/>
    </xf>
    <xf numFmtId="0" fontId="5" fillId="0" borderId="0" xfId="2" applyFont="1" applyFill="1" applyAlignment="1">
      <alignment vertical="center"/>
    </xf>
    <xf numFmtId="0" fontId="13" fillId="0" borderId="0" xfId="2" applyFont="1" applyFill="1" applyAlignment="1">
      <alignment horizontal="left" vertical="center"/>
    </xf>
    <xf numFmtId="0" fontId="4" fillId="0" borderId="0" xfId="2" applyFill="1" applyAlignment="1">
      <alignment vertical="center"/>
    </xf>
    <xf numFmtId="0" fontId="47" fillId="31" borderId="0" xfId="11" applyFont="1" applyFill="1" applyBorder="1" applyAlignment="1" applyProtection="1">
      <alignment horizontal="left" vertical="center" wrapText="1" indent="1"/>
    </xf>
    <xf numFmtId="0" fontId="42" fillId="31" borderId="9" xfId="2" applyFont="1" applyFill="1" applyBorder="1" applyAlignment="1">
      <alignment horizontal="right" wrapText="1"/>
    </xf>
    <xf numFmtId="0" fontId="5" fillId="31" borderId="0" xfId="2" applyFont="1" applyFill="1" applyBorder="1" applyAlignment="1">
      <alignment horizontal="left" vertical="center"/>
    </xf>
    <xf numFmtId="0" fontId="13" fillId="0" borderId="0" xfId="2" applyFont="1" applyAlignment="1" applyProtection="1">
      <alignment vertical="top"/>
    </xf>
    <xf numFmtId="0" fontId="13" fillId="0" borderId="0" xfId="2" applyFont="1" applyFill="1" applyBorder="1" applyAlignment="1" applyProtection="1">
      <alignment vertical="top"/>
    </xf>
    <xf numFmtId="0" fontId="13" fillId="0" borderId="0" xfId="2" applyFont="1" applyAlignment="1" applyProtection="1"/>
    <xf numFmtId="0" fontId="42" fillId="31" borderId="13" xfId="2" applyFont="1" applyFill="1" applyBorder="1" applyAlignment="1" applyProtection="1">
      <alignment horizontal="right" wrapText="1"/>
    </xf>
    <xf numFmtId="0" fontId="42" fillId="31" borderId="9" xfId="2" applyFont="1" applyFill="1" applyBorder="1" applyAlignment="1" applyProtection="1">
      <alignment horizontal="right" wrapText="1"/>
    </xf>
    <xf numFmtId="0" fontId="13" fillId="31" borderId="9" xfId="2" applyFont="1" applyFill="1" applyBorder="1" applyAlignment="1" applyProtection="1"/>
    <xf numFmtId="0" fontId="13" fillId="31" borderId="14" xfId="2" applyFont="1" applyFill="1" applyBorder="1" applyAlignment="1" applyProtection="1"/>
    <xf numFmtId="0" fontId="13" fillId="0" borderId="0" xfId="2" applyFont="1" applyFill="1" applyBorder="1" applyAlignment="1" applyProtection="1"/>
    <xf numFmtId="0" fontId="44" fillId="31" borderId="15" xfId="2" applyFont="1" applyFill="1" applyBorder="1" applyAlignment="1" applyProtection="1">
      <alignment horizontal="center" vertical="center" wrapText="1"/>
    </xf>
    <xf numFmtId="0" fontId="44" fillId="31" borderId="0" xfId="2" applyFont="1" applyFill="1" applyBorder="1" applyAlignment="1" applyProtection="1">
      <alignment horizontal="center" vertical="center" wrapText="1"/>
    </xf>
    <xf numFmtId="0" fontId="13" fillId="31" borderId="0" xfId="2" applyFont="1" applyFill="1" applyBorder="1" applyAlignment="1" applyProtection="1">
      <alignment vertical="top"/>
    </xf>
    <xf numFmtId="0" fontId="42" fillId="31" borderId="0" xfId="2" applyFont="1" applyFill="1" applyBorder="1" applyAlignment="1" applyProtection="1">
      <alignment horizontal="right" vertical="top"/>
    </xf>
    <xf numFmtId="0" fontId="13" fillId="31" borderId="16" xfId="2" applyFont="1" applyFill="1" applyBorder="1" applyAlignment="1" applyProtection="1">
      <alignment vertical="top"/>
    </xf>
    <xf numFmtId="0" fontId="7" fillId="31" borderId="15" xfId="2" applyFont="1" applyFill="1" applyBorder="1" applyAlignment="1" applyProtection="1">
      <alignment horizontal="center" vertical="center"/>
    </xf>
    <xf numFmtId="0" fontId="23" fillId="31" borderId="10" xfId="2" applyFont="1" applyFill="1" applyBorder="1" applyAlignment="1" applyProtection="1">
      <alignment horizontal="center" vertical="center"/>
    </xf>
    <xf numFmtId="0" fontId="16" fillId="31" borderId="15" xfId="2" applyFont="1" applyFill="1" applyBorder="1" applyAlignment="1" applyProtection="1">
      <alignment horizontal="center" vertical="center"/>
    </xf>
    <xf numFmtId="0" fontId="46" fillId="31" borderId="0" xfId="2" applyFont="1" applyFill="1" applyBorder="1" applyAlignment="1" applyProtection="1">
      <alignment horizontal="center" vertical="center"/>
    </xf>
    <xf numFmtId="0" fontId="13" fillId="4" borderId="0" xfId="2" applyFont="1" applyFill="1" applyProtection="1"/>
    <xf numFmtId="0" fontId="5" fillId="31" borderId="15" xfId="2" applyFont="1" applyFill="1" applyBorder="1" applyProtection="1"/>
    <xf numFmtId="0" fontId="5" fillId="31" borderId="0" xfId="2" applyFont="1" applyFill="1" applyBorder="1" applyAlignment="1" applyProtection="1">
      <alignment vertical="center"/>
    </xf>
    <xf numFmtId="0" fontId="7" fillId="31" borderId="0" xfId="2" applyFont="1" applyFill="1" applyBorder="1" applyAlignment="1" applyProtection="1">
      <alignment horizontal="center" vertical="top" wrapText="1"/>
    </xf>
    <xf numFmtId="0" fontId="5" fillId="31" borderId="16" xfId="2" applyFont="1" applyFill="1" applyBorder="1" applyProtection="1"/>
    <xf numFmtId="0" fontId="13" fillId="0" borderId="0" xfId="2" applyFont="1" applyProtection="1"/>
    <xf numFmtId="0" fontId="17" fillId="4" borderId="0" xfId="2" applyFont="1" applyFill="1" applyProtection="1"/>
    <xf numFmtId="0" fontId="10" fillId="31" borderId="15" xfId="2" applyFont="1" applyFill="1" applyBorder="1" applyProtection="1"/>
    <xf numFmtId="0" fontId="18" fillId="31" borderId="0" xfId="2" applyFont="1" applyFill="1" applyBorder="1" applyAlignment="1" applyProtection="1">
      <alignment horizontal="left" vertical="top" wrapText="1"/>
    </xf>
    <xf numFmtId="0" fontId="7" fillId="31" borderId="0" xfId="2" applyFont="1" applyFill="1" applyBorder="1" applyAlignment="1" applyProtection="1">
      <alignment vertical="center"/>
    </xf>
    <xf numFmtId="15" fontId="7" fillId="31" borderId="0" xfId="2" applyNumberFormat="1" applyFont="1" applyFill="1" applyBorder="1" applyAlignment="1" applyProtection="1">
      <alignment vertical="center"/>
    </xf>
    <xf numFmtId="0" fontId="7" fillId="31" borderId="0" xfId="2" applyFont="1" applyFill="1" applyBorder="1" applyAlignment="1" applyProtection="1"/>
    <xf numFmtId="0" fontId="13" fillId="4" borderId="0" xfId="2" applyFont="1" applyFill="1" applyAlignment="1" applyProtection="1">
      <alignment vertical="top"/>
    </xf>
    <xf numFmtId="0" fontId="5" fillId="31" borderId="15" xfId="2" applyFont="1" applyFill="1" applyBorder="1" applyAlignment="1" applyProtection="1">
      <alignment vertical="top"/>
    </xf>
    <xf numFmtId="0" fontId="5" fillId="31" borderId="16" xfId="2" applyFont="1" applyFill="1" applyBorder="1" applyAlignment="1" applyProtection="1">
      <alignment vertical="top"/>
    </xf>
    <xf numFmtId="0" fontId="5" fillId="31" borderId="0" xfId="2" applyFont="1" applyFill="1" applyBorder="1" applyAlignment="1" applyProtection="1">
      <alignment horizontal="left" wrapText="1"/>
    </xf>
    <xf numFmtId="0" fontId="5" fillId="31" borderId="0" xfId="2" applyFont="1" applyFill="1" applyBorder="1" applyAlignment="1" applyProtection="1">
      <alignment vertical="top" wrapText="1"/>
    </xf>
    <xf numFmtId="0" fontId="5" fillId="31" borderId="0" xfId="2" applyFont="1" applyFill="1" applyBorder="1" applyAlignment="1" applyProtection="1">
      <alignment horizontal="left" vertical="center" wrapText="1"/>
    </xf>
    <xf numFmtId="0" fontId="5" fillId="31" borderId="0" xfId="2" applyFont="1" applyFill="1" applyBorder="1" applyAlignment="1" applyProtection="1">
      <alignment horizontal="left" vertical="center"/>
    </xf>
    <xf numFmtId="0" fontId="4" fillId="0" borderId="0" xfId="2" applyProtection="1"/>
    <xf numFmtId="0" fontId="4" fillId="31" borderId="19" xfId="2" applyFill="1" applyBorder="1" applyProtection="1"/>
    <xf numFmtId="0" fontId="4" fillId="31" borderId="10" xfId="2" applyFill="1" applyBorder="1" applyProtection="1"/>
    <xf numFmtId="0" fontId="4" fillId="31" borderId="20" xfId="2" applyFill="1" applyBorder="1" applyProtection="1"/>
    <xf numFmtId="0" fontId="52" fillId="22" borderId="0" xfId="0" applyFont="1" applyFill="1" applyAlignment="1" applyProtection="1">
      <alignment horizontal="center"/>
    </xf>
    <xf numFmtId="0" fontId="0" fillId="0" borderId="0" xfId="0" applyProtection="1"/>
    <xf numFmtId="0" fontId="7" fillId="31" borderId="0" xfId="2" applyFont="1" applyFill="1" applyBorder="1" applyAlignment="1" applyProtection="1">
      <alignment horizontal="center" vertical="top" wrapText="1"/>
      <protection locked="0"/>
    </xf>
    <xf numFmtId="0" fontId="5" fillId="31" borderId="0" xfId="2" applyFont="1" applyFill="1" applyBorder="1" applyAlignment="1" applyProtection="1">
      <alignment horizontal="left" vertical="center" wrapText="1"/>
    </xf>
    <xf numFmtId="0" fontId="21" fillId="6" borderId="34" xfId="3" applyFont="1" applyFill="1" applyBorder="1" applyAlignment="1">
      <alignment horizontal="center" vertical="center"/>
    </xf>
    <xf numFmtId="0" fontId="30" fillId="0" borderId="0" xfId="0" applyFont="1" applyBorder="1"/>
    <xf numFmtId="0" fontId="30" fillId="0" borderId="0" xfId="0" applyFont="1" applyFill="1" applyBorder="1"/>
    <xf numFmtId="0" fontId="21" fillId="7" borderId="4" xfId="0" applyFont="1" applyFill="1" applyBorder="1" applyAlignment="1">
      <alignment horizontal="left" vertical="center" wrapText="1"/>
    </xf>
    <xf numFmtId="0" fontId="57" fillId="6" borderId="12" xfId="3" applyFont="1" applyFill="1" applyBorder="1" applyAlignment="1">
      <alignment horizontal="center" vertical="center"/>
    </xf>
    <xf numFmtId="0" fontId="30" fillId="0" borderId="0" xfId="0" applyFont="1" applyFill="1" applyBorder="1" applyAlignment="1">
      <alignment wrapText="1"/>
    </xf>
    <xf numFmtId="0" fontId="31" fillId="0" borderId="0" xfId="3" applyFont="1" applyFill="1" applyBorder="1" applyAlignment="1">
      <alignment horizontal="left" vertical="center" wrapText="1"/>
    </xf>
    <xf numFmtId="0" fontId="0" fillId="12" borderId="0" xfId="0" applyFill="1"/>
    <xf numFmtId="0" fontId="61" fillId="0" borderId="0" xfId="0" applyFont="1" applyAlignment="1">
      <alignment vertical="center"/>
    </xf>
    <xf numFmtId="0" fontId="60" fillId="0" borderId="0" xfId="0" applyFont="1" applyAlignment="1">
      <alignment wrapText="1"/>
    </xf>
    <xf numFmtId="0" fontId="62" fillId="0" borderId="0" xfId="0" applyFont="1" applyAlignment="1">
      <alignment wrapText="1"/>
    </xf>
    <xf numFmtId="0" fontId="21" fillId="7" borderId="41" xfId="0" applyFont="1" applyFill="1" applyBorder="1" applyAlignment="1">
      <alignment horizontal="left" vertical="center"/>
    </xf>
    <xf numFmtId="0" fontId="21" fillId="7" borderId="4" xfId="0" applyFont="1" applyFill="1" applyBorder="1" applyAlignment="1">
      <alignment horizontal="left" vertical="center"/>
    </xf>
    <xf numFmtId="0" fontId="56" fillId="7" borderId="4" xfId="0" applyFont="1" applyFill="1" applyBorder="1" applyAlignment="1">
      <alignment horizontal="left" vertical="center"/>
    </xf>
    <xf numFmtId="0" fontId="21" fillId="7" borderId="47" xfId="0" applyFont="1" applyFill="1" applyBorder="1" applyAlignment="1">
      <alignment horizontal="left" vertical="center"/>
    </xf>
    <xf numFmtId="0" fontId="21" fillId="7" borderId="23" xfId="0" applyFont="1" applyFill="1" applyBorder="1" applyAlignment="1">
      <alignment horizontal="left" vertical="center" wrapText="1"/>
    </xf>
    <xf numFmtId="0" fontId="21" fillId="7" borderId="47" xfId="0" applyFont="1" applyFill="1" applyBorder="1" applyAlignment="1">
      <alignment horizontal="left" vertical="center" wrapText="1"/>
    </xf>
    <xf numFmtId="0" fontId="30" fillId="0" borderId="0" xfId="0" applyFont="1" applyAlignment="1">
      <alignment horizontal="left" vertical="top" wrapText="1"/>
    </xf>
    <xf numFmtId="0" fontId="30" fillId="0" borderId="0" xfId="0" applyFont="1" applyBorder="1" applyAlignment="1">
      <alignment horizontal="left" vertical="top"/>
    </xf>
    <xf numFmtId="0" fontId="30" fillId="0" borderId="0" xfId="0" applyFont="1" applyAlignment="1">
      <alignment horizontal="left" vertical="top"/>
    </xf>
    <xf numFmtId="164" fontId="0" fillId="42" borderId="50" xfId="0" applyNumberFormat="1" applyFont="1" applyFill="1" applyBorder="1" applyAlignment="1">
      <alignment horizontal="right" vertical="center" wrapText="1"/>
    </xf>
    <xf numFmtId="0" fontId="57" fillId="6" borderId="30" xfId="3" applyFont="1" applyFill="1" applyBorder="1" applyAlignment="1">
      <alignment horizontal="center" vertical="center"/>
    </xf>
    <xf numFmtId="0" fontId="0" fillId="39" borderId="0" xfId="4" applyFont="1" applyFill="1"/>
    <xf numFmtId="0" fontId="0" fillId="0" borderId="0" xfId="4" applyFont="1" applyAlignment="1">
      <alignment horizontal="left" vertical="top"/>
    </xf>
    <xf numFmtId="0" fontId="1" fillId="0" borderId="0" xfId="4" applyAlignment="1">
      <alignment horizontal="left" vertical="top"/>
    </xf>
    <xf numFmtId="0" fontId="1" fillId="34" borderId="0" xfId="9" applyFont="1" applyFill="1" applyAlignment="1">
      <alignment horizontal="left" vertical="top"/>
    </xf>
    <xf numFmtId="0" fontId="1" fillId="34" borderId="0" xfId="9" applyFill="1" applyAlignment="1">
      <alignment horizontal="left" vertical="top"/>
    </xf>
    <xf numFmtId="0" fontId="0" fillId="39" borderId="0" xfId="9" applyFont="1" applyFill="1" applyAlignment="1">
      <alignment horizontal="left" vertical="top"/>
    </xf>
    <xf numFmtId="0" fontId="4" fillId="39" borderId="0" xfId="2" applyFill="1"/>
    <xf numFmtId="0" fontId="0" fillId="21" borderId="0" xfId="0" applyFill="1"/>
    <xf numFmtId="0" fontId="33" fillId="0" borderId="0" xfId="3" applyFont="1" applyAlignment="1">
      <alignment horizontal="left" vertical="top" wrapText="1"/>
    </xf>
    <xf numFmtId="0" fontId="21" fillId="6" borderId="30" xfId="3" applyFont="1" applyFill="1" applyBorder="1" applyAlignment="1">
      <alignment horizontal="center" vertical="center"/>
    </xf>
    <xf numFmtId="0" fontId="21" fillId="6" borderId="12" xfId="3" applyFont="1" applyFill="1" applyBorder="1" applyAlignment="1">
      <alignment horizontal="center" vertical="center"/>
    </xf>
    <xf numFmtId="0" fontId="30" fillId="43" borderId="12" xfId="0" applyFont="1" applyFill="1" applyBorder="1" applyAlignment="1">
      <alignment horizontal="center" vertical="center"/>
    </xf>
    <xf numFmtId="0" fontId="30" fillId="43" borderId="17" xfId="0" applyFont="1" applyFill="1" applyBorder="1" applyAlignment="1">
      <alignment horizontal="center" vertical="center" wrapText="1"/>
    </xf>
    <xf numFmtId="0" fontId="64" fillId="43" borderId="44" xfId="0" applyFont="1" applyFill="1" applyBorder="1" applyAlignment="1">
      <alignment horizontal="center" vertical="center" wrapText="1"/>
    </xf>
    <xf numFmtId="0" fontId="64" fillId="43" borderId="44" xfId="0" applyFont="1" applyFill="1" applyBorder="1" applyAlignment="1">
      <alignment horizontal="center" vertical="center"/>
    </xf>
    <xf numFmtId="0" fontId="64" fillId="43" borderId="52" xfId="0" applyFont="1" applyFill="1" applyBorder="1" applyAlignment="1">
      <alignment horizontal="center" vertical="center" wrapText="1"/>
    </xf>
    <xf numFmtId="0" fontId="21" fillId="7" borderId="6" xfId="0" applyFont="1" applyFill="1" applyBorder="1" applyAlignment="1">
      <alignment horizontal="left" vertical="center"/>
    </xf>
    <xf numFmtId="0" fontId="66" fillId="6" borderId="25" xfId="3" applyFont="1" applyFill="1" applyBorder="1" applyAlignment="1">
      <alignment horizontal="center" vertical="center"/>
    </xf>
    <xf numFmtId="0" fontId="66" fillId="6" borderId="49" xfId="3" applyFont="1" applyFill="1" applyBorder="1" applyAlignment="1">
      <alignment horizontal="center" vertical="center"/>
    </xf>
    <xf numFmtId="0" fontId="66" fillId="6" borderId="11" xfId="3" applyFont="1" applyFill="1" applyBorder="1" applyAlignment="1">
      <alignment horizontal="center" vertical="center"/>
    </xf>
    <xf numFmtId="0" fontId="65" fillId="6" borderId="26" xfId="3" applyFont="1" applyFill="1" applyBorder="1" applyAlignment="1">
      <alignment vertical="center"/>
    </xf>
    <xf numFmtId="0" fontId="65" fillId="6" borderId="8" xfId="3" applyFont="1" applyFill="1" applyBorder="1" applyAlignment="1">
      <alignment vertical="center"/>
    </xf>
    <xf numFmtId="0" fontId="65" fillId="6" borderId="7" xfId="3" applyFont="1" applyFill="1" applyBorder="1" applyAlignment="1">
      <alignment vertical="center"/>
    </xf>
    <xf numFmtId="0" fontId="30" fillId="0" borderId="0" xfId="0" applyFont="1" applyAlignment="1">
      <alignment horizontal="center" wrapText="1"/>
    </xf>
    <xf numFmtId="0" fontId="57" fillId="6" borderId="11" xfId="3" applyFont="1" applyFill="1" applyBorder="1" applyAlignment="1">
      <alignment horizontal="center" vertical="center" wrapText="1"/>
    </xf>
    <xf numFmtId="0" fontId="66" fillId="6" borderId="25" xfId="3" applyFont="1" applyFill="1" applyBorder="1" applyAlignment="1">
      <alignment horizontal="center" vertical="center" wrapText="1"/>
    </xf>
    <xf numFmtId="0" fontId="9" fillId="6" borderId="59" xfId="3" applyFont="1" applyFill="1" applyBorder="1" applyAlignment="1">
      <alignment horizontal="left" vertical="center"/>
    </xf>
    <xf numFmtId="0" fontId="61" fillId="0" borderId="0" xfId="0" applyFont="1" applyAlignment="1">
      <alignment horizontal="center" vertical="center"/>
    </xf>
    <xf numFmtId="0" fontId="31" fillId="0" borderId="22" xfId="3" applyFont="1" applyFill="1" applyBorder="1" applyAlignment="1">
      <alignment horizontal="left" vertical="center"/>
    </xf>
    <xf numFmtId="0" fontId="62" fillId="0" borderId="0" xfId="0" applyFont="1" applyAlignment="1">
      <alignment horizontal="center" wrapText="1"/>
    </xf>
    <xf numFmtId="0" fontId="66" fillId="6" borderId="24" xfId="3" applyFont="1" applyFill="1" applyBorder="1" applyAlignment="1">
      <alignment vertical="center" wrapText="1"/>
    </xf>
    <xf numFmtId="0" fontId="21" fillId="7" borderId="5" xfId="0" applyFont="1" applyFill="1" applyBorder="1" applyAlignment="1">
      <alignment horizontal="left" vertical="center" wrapText="1"/>
    </xf>
    <xf numFmtId="0" fontId="58" fillId="7" borderId="38" xfId="0" applyFont="1" applyFill="1" applyBorder="1" applyAlignment="1" applyProtection="1">
      <alignment horizontal="left" vertical="center" wrapText="1"/>
      <protection locked="0"/>
    </xf>
    <xf numFmtId="0" fontId="9" fillId="6" borderId="58" xfId="3" applyFont="1" applyFill="1" applyBorder="1" applyAlignment="1">
      <alignment horizontal="left" vertical="center"/>
    </xf>
    <xf numFmtId="0" fontId="4" fillId="0" borderId="0" xfId="16"/>
    <xf numFmtId="0" fontId="2" fillId="5" borderId="37" xfId="16" applyFont="1" applyFill="1" applyBorder="1" applyAlignment="1">
      <alignment horizontal="center" vertical="center"/>
    </xf>
    <xf numFmtId="0" fontId="69" fillId="5" borderId="37" xfId="16" applyFont="1" applyFill="1" applyBorder="1" applyAlignment="1">
      <alignment horizontal="center" vertical="center"/>
    </xf>
    <xf numFmtId="0" fontId="4" fillId="0" borderId="0" xfId="16" applyAlignment="1">
      <alignment vertical="center"/>
    </xf>
    <xf numFmtId="0" fontId="4" fillId="17" borderId="0" xfId="16" applyFill="1" applyAlignment="1">
      <alignment horizontal="center" vertical="center"/>
    </xf>
    <xf numFmtId="0" fontId="70" fillId="17" borderId="0" xfId="16" applyFont="1" applyFill="1" applyAlignment="1">
      <alignment horizontal="center" vertical="center" wrapText="1"/>
    </xf>
    <xf numFmtId="0" fontId="4" fillId="0" borderId="0" xfId="16" applyAlignment="1">
      <alignment horizontal="center"/>
    </xf>
    <xf numFmtId="0" fontId="1" fillId="0" borderId="13" xfId="4" applyBorder="1" applyAlignment="1">
      <alignment horizontal="center" vertical="center"/>
    </xf>
    <xf numFmtId="0" fontId="0" fillId="0" borderId="9" xfId="4" applyFont="1" applyBorder="1" applyAlignment="1">
      <alignment horizontal="center" vertical="center"/>
    </xf>
    <xf numFmtId="0" fontId="1" fillId="0" borderId="15" xfId="4" applyBorder="1" applyAlignment="1">
      <alignment horizontal="center" vertical="center"/>
    </xf>
    <xf numFmtId="0" fontId="0" fillId="0" borderId="0" xfId="4" applyFont="1" applyBorder="1" applyAlignment="1">
      <alignment horizontal="center" vertical="center"/>
    </xf>
    <xf numFmtId="0" fontId="0" fillId="0" borderId="0" xfId="4" applyFont="1" applyFill="1" applyBorder="1" applyAlignment="1">
      <alignment horizontal="center" vertical="center"/>
    </xf>
    <xf numFmtId="0" fontId="1" fillId="0" borderId="19" xfId="4" applyBorder="1" applyAlignment="1">
      <alignment horizontal="center" vertical="center"/>
    </xf>
    <xf numFmtId="0" fontId="0" fillId="0" borderId="10" xfId="4" applyFont="1" applyBorder="1" applyAlignment="1">
      <alignment horizontal="center" vertical="center"/>
    </xf>
    <xf numFmtId="0" fontId="0" fillId="0" borderId="10" xfId="4" applyFont="1" applyFill="1" applyBorder="1" applyAlignment="1">
      <alignment horizontal="center" vertical="center"/>
    </xf>
    <xf numFmtId="0" fontId="0" fillId="0" borderId="10" xfId="0" applyBorder="1" applyAlignment="1">
      <alignment horizontal="center"/>
    </xf>
    <xf numFmtId="0" fontId="33" fillId="0" borderId="0" xfId="3" applyFont="1" applyAlignment="1">
      <alignment horizontal="left" vertical="top" wrapText="1"/>
    </xf>
    <xf numFmtId="0" fontId="9" fillId="6" borderId="58" xfId="3" applyFont="1" applyFill="1" applyBorder="1" applyAlignment="1">
      <alignment horizontal="left" vertical="center"/>
    </xf>
    <xf numFmtId="0" fontId="21" fillId="7" borderId="43" xfId="0" applyFont="1" applyFill="1" applyBorder="1" applyAlignment="1">
      <alignment horizontal="center" vertical="center" wrapText="1"/>
    </xf>
    <xf numFmtId="0" fontId="9" fillId="6" borderId="20" xfId="3" applyFont="1" applyFill="1" applyBorder="1" applyAlignment="1">
      <alignment vertical="center"/>
    </xf>
    <xf numFmtId="0" fontId="50" fillId="8" borderId="36" xfId="0" applyNumberFormat="1" applyFont="1" applyFill="1" applyBorder="1" applyAlignment="1" applyProtection="1">
      <alignment horizontal="left" vertical="justify"/>
      <protection locked="0"/>
    </xf>
    <xf numFmtId="0" fontId="50" fillId="8" borderId="48" xfId="0" applyNumberFormat="1" applyFont="1" applyFill="1" applyBorder="1" applyAlignment="1" applyProtection="1">
      <alignment horizontal="left" vertical="justify"/>
      <protection locked="0"/>
    </xf>
    <xf numFmtId="0" fontId="50" fillId="8" borderId="42" xfId="0" applyNumberFormat="1" applyFont="1" applyFill="1" applyBorder="1" applyAlignment="1" applyProtection="1">
      <alignment horizontal="left" vertical="justify"/>
      <protection locked="0"/>
    </xf>
    <xf numFmtId="0" fontId="50" fillId="8" borderId="53" xfId="0" applyNumberFormat="1" applyFont="1" applyFill="1" applyBorder="1" applyAlignment="1" applyProtection="1">
      <alignment horizontal="left" vertical="justify"/>
      <protection locked="0"/>
    </xf>
    <xf numFmtId="0" fontId="50" fillId="8" borderId="54" xfId="0" applyNumberFormat="1" applyFont="1" applyFill="1" applyBorder="1" applyAlignment="1" applyProtection="1">
      <alignment horizontal="left" vertical="justify"/>
      <protection locked="0"/>
    </xf>
    <xf numFmtId="0" fontId="50" fillId="8" borderId="56" xfId="0" applyNumberFormat="1" applyFont="1" applyFill="1" applyBorder="1" applyAlignment="1" applyProtection="1">
      <alignment horizontal="left" vertical="justify"/>
      <protection locked="0"/>
    </xf>
    <xf numFmtId="0" fontId="50" fillId="8" borderId="57" xfId="0" applyNumberFormat="1" applyFont="1" applyFill="1" applyBorder="1" applyAlignment="1" applyProtection="1">
      <alignment horizontal="left" vertical="justify"/>
      <protection locked="0"/>
    </xf>
    <xf numFmtId="0" fontId="50" fillId="8" borderId="55" xfId="0" applyNumberFormat="1" applyFont="1" applyFill="1" applyBorder="1" applyAlignment="1" applyProtection="1">
      <alignment horizontal="left" vertical="justify"/>
      <protection locked="0"/>
    </xf>
    <xf numFmtId="0" fontId="58" fillId="7" borderId="21" xfId="0" applyFont="1" applyFill="1" applyBorder="1" applyAlignment="1" applyProtection="1">
      <alignment horizontal="left" vertical="center" wrapText="1"/>
      <protection locked="0"/>
    </xf>
    <xf numFmtId="0" fontId="21" fillId="7" borderId="41" xfId="0" applyFont="1" applyFill="1" applyBorder="1" applyAlignment="1">
      <alignment vertical="center" wrapText="1"/>
    </xf>
    <xf numFmtId="0" fontId="56" fillId="7" borderId="4" xfId="0" applyFont="1" applyFill="1" applyBorder="1" applyAlignment="1">
      <alignment horizontal="left" vertical="center" wrapText="1"/>
    </xf>
    <xf numFmtId="0" fontId="30" fillId="43" borderId="11" xfId="0" applyFont="1" applyFill="1" applyBorder="1" applyAlignment="1">
      <alignment horizontal="center" vertical="center"/>
    </xf>
    <xf numFmtId="0" fontId="64" fillId="43" borderId="60" xfId="0" applyFont="1" applyFill="1" applyBorder="1" applyAlignment="1">
      <alignment horizontal="center" vertical="center" wrapText="1"/>
    </xf>
    <xf numFmtId="0" fontId="30" fillId="43" borderId="12" xfId="0" applyFont="1" applyFill="1" applyBorder="1" applyAlignment="1">
      <alignment horizontal="center" vertical="center" wrapText="1"/>
    </xf>
    <xf numFmtId="0" fontId="21" fillId="6" borderId="11" xfId="3" applyFont="1" applyFill="1" applyBorder="1" applyAlignment="1">
      <alignment horizontal="center" vertical="center"/>
    </xf>
    <xf numFmtId="0" fontId="21" fillId="7" borderId="25" xfId="0" applyFont="1" applyFill="1" applyBorder="1" applyAlignment="1">
      <alignment horizontal="center" vertical="center" wrapText="1"/>
    </xf>
    <xf numFmtId="0" fontId="21" fillId="7" borderId="44" xfId="0" applyFont="1" applyFill="1" applyBorder="1" applyAlignment="1">
      <alignment vertical="center" wrapText="1"/>
    </xf>
    <xf numFmtId="0" fontId="21" fillId="7" borderId="44" xfId="0" applyFont="1" applyFill="1" applyBorder="1" applyAlignment="1">
      <alignment horizontal="left" vertical="center"/>
    </xf>
    <xf numFmtId="0" fontId="21" fillId="7" borderId="44" xfId="0" applyFont="1" applyFill="1" applyBorder="1" applyAlignment="1">
      <alignment horizontal="left" vertical="center" wrapText="1"/>
    </xf>
    <xf numFmtId="0" fontId="21" fillId="6" borderId="17" xfId="3" applyFont="1" applyFill="1" applyBorder="1" applyAlignment="1">
      <alignment horizontal="center" vertical="center"/>
    </xf>
    <xf numFmtId="0" fontId="56" fillId="7" borderId="52" xfId="0" applyFont="1" applyFill="1" applyBorder="1" applyAlignment="1">
      <alignment horizontal="left" vertical="center"/>
    </xf>
    <xf numFmtId="0" fontId="12" fillId="7" borderId="49" xfId="3" applyFont="1" applyFill="1" applyBorder="1" applyAlignment="1">
      <alignment horizontal="center" vertical="center" wrapText="1"/>
    </xf>
    <xf numFmtId="0" fontId="12" fillId="7" borderId="61" xfId="3" applyFont="1" applyFill="1" applyBorder="1" applyAlignment="1">
      <alignment horizontal="center" vertical="center" wrapText="1"/>
    </xf>
    <xf numFmtId="0" fontId="3" fillId="0" borderId="0" xfId="4" applyFont="1" applyFill="1" applyBorder="1" applyAlignment="1">
      <alignment horizontal="left" vertical="center" wrapText="1"/>
    </xf>
    <xf numFmtId="0" fontId="7" fillId="31" borderId="0" xfId="2" applyFont="1" applyFill="1" applyBorder="1" applyAlignment="1" applyProtection="1">
      <alignment horizontal="left" vertical="center" wrapText="1"/>
    </xf>
    <xf numFmtId="0" fontId="21" fillId="7" borderId="41" xfId="0" applyFont="1" applyFill="1" applyBorder="1" applyAlignment="1">
      <alignment horizontal="left" vertical="center" wrapText="1"/>
    </xf>
    <xf numFmtId="164" fontId="0" fillId="42" borderId="65" xfId="0" applyNumberFormat="1" applyFont="1" applyFill="1" applyBorder="1" applyAlignment="1">
      <alignment horizontal="right" vertical="center" wrapText="1"/>
    </xf>
    <xf numFmtId="0" fontId="21" fillId="7" borderId="60" xfId="0" applyFont="1" applyFill="1" applyBorder="1" applyAlignment="1">
      <alignment horizontal="center" vertical="center" wrapText="1"/>
    </xf>
    <xf numFmtId="0" fontId="21" fillId="6" borderId="46" xfId="3" applyFont="1" applyFill="1" applyBorder="1" applyAlignment="1">
      <alignment horizontal="center" vertical="center"/>
    </xf>
    <xf numFmtId="0" fontId="1" fillId="34" borderId="0" xfId="4" applyFont="1" applyFill="1"/>
    <xf numFmtId="1" fontId="49" fillId="2" borderId="62" xfId="3" applyNumberFormat="1" applyFont="1" applyFill="1" applyBorder="1" applyAlignment="1" applyProtection="1">
      <alignment horizontal="right" vertical="center"/>
      <protection locked="0"/>
    </xf>
    <xf numFmtId="1" fontId="49" fillId="2" borderId="2" xfId="3" applyNumberFormat="1" applyFont="1" applyFill="1" applyBorder="1" applyAlignment="1" applyProtection="1">
      <alignment horizontal="right" vertical="center"/>
      <protection locked="0"/>
    </xf>
    <xf numFmtId="1" fontId="4" fillId="37" borderId="63" xfId="3" applyNumberFormat="1" applyFont="1" applyFill="1" applyBorder="1" applyAlignment="1" applyProtection="1">
      <alignment horizontal="right" vertical="center"/>
    </xf>
    <xf numFmtId="1" fontId="49" fillId="2" borderId="12" xfId="3" applyNumberFormat="1" applyFont="1" applyFill="1" applyBorder="1" applyAlignment="1" applyProtection="1">
      <alignment horizontal="right" vertical="center"/>
      <protection locked="0"/>
    </xf>
    <xf numFmtId="1" fontId="4" fillId="37" borderId="17" xfId="3" applyNumberFormat="1" applyFont="1" applyFill="1" applyBorder="1" applyAlignment="1" applyProtection="1">
      <alignment horizontal="right" vertical="center"/>
    </xf>
    <xf numFmtId="1" fontId="49" fillId="2" borderId="34" xfId="3" applyNumberFormat="1" applyFont="1" applyFill="1" applyBorder="1" applyAlignment="1" applyProtection="1">
      <alignment horizontal="right" vertical="center"/>
      <protection locked="0"/>
    </xf>
    <xf numFmtId="1" fontId="49" fillId="2" borderId="17" xfId="3" applyNumberFormat="1" applyFont="1" applyFill="1" applyBorder="1" applyAlignment="1" applyProtection="1">
      <alignment horizontal="right" vertical="center"/>
      <protection locked="0"/>
    </xf>
    <xf numFmtId="1" fontId="49" fillId="2" borderId="30" xfId="3" applyNumberFormat="1" applyFont="1" applyFill="1" applyBorder="1" applyAlignment="1" applyProtection="1">
      <alignment horizontal="right" vertical="center"/>
      <protection locked="0"/>
    </xf>
    <xf numFmtId="0" fontId="0" fillId="0" borderId="1" xfId="0" applyBorder="1" applyAlignment="1">
      <alignment horizontal="left"/>
    </xf>
    <xf numFmtId="0" fontId="0" fillId="17" borderId="1" xfId="0" applyFill="1" applyBorder="1" applyAlignment="1">
      <alignment horizontal="center"/>
    </xf>
    <xf numFmtId="0" fontId="0" fillId="18" borderId="1" xfId="0" applyFill="1" applyBorder="1" applyAlignment="1">
      <alignment horizontal="center"/>
    </xf>
    <xf numFmtId="0" fontId="0" fillId="19" borderId="1" xfId="0" applyFill="1" applyBorder="1" applyAlignment="1">
      <alignment horizontal="center"/>
    </xf>
    <xf numFmtId="0" fontId="0" fillId="0" borderId="35" xfId="0" applyBorder="1" applyAlignment="1">
      <alignment horizontal="left"/>
    </xf>
    <xf numFmtId="0" fontId="0" fillId="17" borderId="35" xfId="0" applyFill="1" applyBorder="1" applyAlignment="1">
      <alignment horizontal="center"/>
    </xf>
    <xf numFmtId="0" fontId="0" fillId="18" borderId="35" xfId="0" applyFill="1" applyBorder="1" applyAlignment="1">
      <alignment horizontal="center"/>
    </xf>
    <xf numFmtId="0" fontId="0" fillId="19" borderId="35" xfId="0" applyFill="1" applyBorder="1" applyAlignment="1">
      <alignment horizontal="center"/>
    </xf>
    <xf numFmtId="0" fontId="0" fillId="20" borderId="60" xfId="0" applyFill="1" applyBorder="1" applyAlignment="1">
      <alignment horizontal="left"/>
    </xf>
    <xf numFmtId="0" fontId="0" fillId="20" borderId="44" xfId="0" applyFill="1" applyBorder="1" applyAlignment="1">
      <alignment horizontal="left"/>
    </xf>
    <xf numFmtId="0" fontId="0" fillId="0" borderId="28" xfId="0" applyBorder="1" applyAlignment="1">
      <alignment horizontal="center"/>
    </xf>
    <xf numFmtId="0" fontId="0" fillId="0" borderId="28" xfId="0" applyBorder="1" applyAlignment="1">
      <alignment horizontal="left"/>
    </xf>
    <xf numFmtId="0" fontId="0" fillId="17" borderId="28" xfId="0" applyFill="1" applyBorder="1" applyAlignment="1">
      <alignment horizontal="center"/>
    </xf>
    <xf numFmtId="0" fontId="0" fillId="18" borderId="28" xfId="0" applyFill="1" applyBorder="1" applyAlignment="1">
      <alignment horizontal="center"/>
    </xf>
    <xf numFmtId="0" fontId="0" fillId="19" borderId="28" xfId="0" applyFill="1" applyBorder="1" applyAlignment="1">
      <alignment horizontal="center"/>
    </xf>
    <xf numFmtId="0" fontId="0" fillId="20" borderId="66" xfId="0" applyFill="1" applyBorder="1" applyAlignment="1">
      <alignment horizontal="left"/>
    </xf>
    <xf numFmtId="0" fontId="0" fillId="0" borderId="67" xfId="0" applyBorder="1" applyAlignment="1">
      <alignment horizontal="center"/>
    </xf>
    <xf numFmtId="0" fontId="0" fillId="0" borderId="68" xfId="0" applyBorder="1" applyAlignment="1">
      <alignment horizontal="center"/>
    </xf>
    <xf numFmtId="0" fontId="0" fillId="0" borderId="68" xfId="0" applyBorder="1" applyAlignment="1">
      <alignment horizontal="left"/>
    </xf>
    <xf numFmtId="0" fontId="0" fillId="17" borderId="68" xfId="0" applyFill="1" applyBorder="1" applyAlignment="1">
      <alignment horizontal="center"/>
    </xf>
    <xf numFmtId="0" fontId="0" fillId="18" borderId="68" xfId="0" applyFill="1" applyBorder="1" applyAlignment="1">
      <alignment horizontal="center"/>
    </xf>
    <xf numFmtId="0" fontId="0" fillId="19" borderId="68" xfId="0" applyFill="1" applyBorder="1" applyAlignment="1">
      <alignment horizontal="center"/>
    </xf>
    <xf numFmtId="0" fontId="0" fillId="20" borderId="69" xfId="0" applyFill="1" applyBorder="1" applyAlignment="1">
      <alignment horizontal="left"/>
    </xf>
    <xf numFmtId="0" fontId="0" fillId="0" borderId="27" xfId="0" applyBorder="1" applyAlignment="1">
      <alignment horizontal="left"/>
    </xf>
    <xf numFmtId="0" fontId="0" fillId="17" borderId="27" xfId="0" applyFill="1" applyBorder="1" applyAlignment="1">
      <alignment horizontal="center"/>
    </xf>
    <xf numFmtId="0" fontId="0" fillId="18" borderId="27" xfId="0" applyFill="1" applyBorder="1" applyAlignment="1">
      <alignment horizontal="center"/>
    </xf>
    <xf numFmtId="0" fontId="0" fillId="19" borderId="27" xfId="0" applyFill="1" applyBorder="1" applyAlignment="1">
      <alignment horizontal="center"/>
    </xf>
    <xf numFmtId="0" fontId="0" fillId="20" borderId="70" xfId="0" applyFill="1" applyBorder="1" applyAlignment="1">
      <alignment horizontal="left"/>
    </xf>
    <xf numFmtId="0" fontId="0" fillId="0" borderId="46" xfId="0" applyBorder="1" applyAlignment="1">
      <alignment horizontal="center"/>
    </xf>
    <xf numFmtId="0" fontId="0" fillId="0" borderId="71" xfId="0" applyBorder="1" applyAlignment="1">
      <alignment horizontal="center"/>
    </xf>
    <xf numFmtId="0" fontId="0" fillId="0" borderId="71" xfId="0" applyBorder="1" applyAlignment="1">
      <alignment horizontal="left"/>
    </xf>
    <xf numFmtId="0" fontId="0" fillId="17" borderId="71" xfId="0" applyFill="1" applyBorder="1" applyAlignment="1">
      <alignment horizontal="center"/>
    </xf>
    <xf numFmtId="0" fontId="0" fillId="18" borderId="71" xfId="0" applyFill="1" applyBorder="1" applyAlignment="1">
      <alignment horizontal="center"/>
    </xf>
    <xf numFmtId="0" fontId="0" fillId="19" borderId="71" xfId="0" applyFill="1" applyBorder="1" applyAlignment="1">
      <alignment horizontal="center"/>
    </xf>
    <xf numFmtId="0" fontId="0" fillId="20" borderId="72" xfId="0" applyFill="1" applyBorder="1" applyAlignment="1">
      <alignment horizontal="left"/>
    </xf>
    <xf numFmtId="0" fontId="0" fillId="0" borderId="0" xfId="4" applyFont="1"/>
    <xf numFmtId="1" fontId="0" fillId="0" borderId="0" xfId="4" applyNumberFormat="1" applyFont="1" applyAlignment="1">
      <alignment horizontal="left" vertical="center"/>
    </xf>
    <xf numFmtId="1" fontId="72" fillId="0" borderId="0" xfId="0" applyNumberFormat="1" applyFont="1" applyBorder="1"/>
    <xf numFmtId="0" fontId="50" fillId="8" borderId="43" xfId="0" applyNumberFormat="1" applyFont="1" applyFill="1" applyBorder="1" applyAlignment="1" applyProtection="1">
      <alignment horizontal="left" vertical="justify"/>
      <protection locked="0"/>
    </xf>
    <xf numFmtId="0" fontId="50" fillId="8" borderId="38" xfId="0" applyNumberFormat="1" applyFont="1" applyFill="1" applyBorder="1" applyAlignment="1" applyProtection="1">
      <alignment horizontal="left" vertical="justify"/>
      <protection locked="0"/>
    </xf>
    <xf numFmtId="0" fontId="50" fillId="8" borderId="40" xfId="0" applyNumberFormat="1" applyFont="1" applyFill="1" applyBorder="1" applyAlignment="1" applyProtection="1">
      <alignment horizontal="left" vertical="justify"/>
      <protection locked="0"/>
    </xf>
    <xf numFmtId="0" fontId="58" fillId="7" borderId="45" xfId="0" applyFont="1" applyFill="1" applyBorder="1" applyAlignment="1" applyProtection="1">
      <alignment horizontal="left" vertical="center" wrapText="1"/>
      <protection locked="0"/>
    </xf>
    <xf numFmtId="0" fontId="58" fillId="7" borderId="44" xfId="0" applyFont="1" applyFill="1" applyBorder="1" applyAlignment="1" applyProtection="1">
      <alignment horizontal="left" vertical="center" wrapText="1"/>
      <protection locked="0"/>
    </xf>
    <xf numFmtId="0" fontId="58" fillId="7" borderId="4" xfId="0" applyFont="1" applyFill="1" applyBorder="1" applyAlignment="1" applyProtection="1">
      <alignment horizontal="left" vertical="center" wrapText="1"/>
      <protection locked="0"/>
    </xf>
    <xf numFmtId="0" fontId="7" fillId="2" borderId="1" xfId="2" applyFont="1" applyFill="1" applyBorder="1" applyAlignment="1" applyProtection="1">
      <alignment horizontal="center" vertical="center" wrapText="1"/>
      <protection locked="0"/>
    </xf>
    <xf numFmtId="0" fontId="66" fillId="7" borderId="11" xfId="3" applyFont="1" applyFill="1" applyBorder="1" applyAlignment="1">
      <alignment horizontal="center" vertical="center"/>
    </xf>
    <xf numFmtId="0" fontId="72" fillId="0" borderId="0" xfId="0" applyFont="1"/>
    <xf numFmtId="0" fontId="72" fillId="0" borderId="0" xfId="0" applyFont="1" applyBorder="1" applyAlignment="1">
      <alignment horizontal="center" vertical="center"/>
    </xf>
    <xf numFmtId="0" fontId="72" fillId="0" borderId="0" xfId="0" applyFont="1" applyBorder="1"/>
    <xf numFmtId="0" fontId="51" fillId="31" borderId="0" xfId="11" applyFill="1" applyBorder="1" applyAlignment="1">
      <alignment vertical="center" wrapText="1"/>
    </xf>
    <xf numFmtId="0" fontId="5" fillId="31" borderId="0" xfId="2" applyFont="1" applyFill="1" applyBorder="1" applyAlignment="1">
      <alignment horizontal="left" vertical="center" wrapText="1"/>
    </xf>
    <xf numFmtId="0" fontId="7" fillId="31" borderId="0" xfId="2" applyFont="1" applyFill="1" applyBorder="1" applyAlignment="1">
      <alignment horizontal="left" vertical="center" wrapText="1"/>
    </xf>
    <xf numFmtId="0" fontId="5" fillId="31" borderId="0" xfId="2" applyFont="1" applyFill="1" applyBorder="1" applyAlignment="1">
      <alignment horizontal="left" vertical="center" wrapText="1"/>
    </xf>
    <xf numFmtId="0" fontId="7" fillId="31" borderId="0" xfId="2" applyFont="1" applyFill="1" applyBorder="1" applyAlignment="1">
      <alignment horizontal="left" vertical="center" wrapText="1"/>
    </xf>
    <xf numFmtId="0" fontId="5" fillId="31" borderId="0" xfId="2" applyFont="1" applyFill="1" applyBorder="1" applyAlignment="1" applyProtection="1">
      <alignment horizontal="left" vertical="center" wrapText="1"/>
    </xf>
    <xf numFmtId="2" fontId="63" fillId="0" borderId="0" xfId="2" applyNumberFormat="1" applyFont="1" applyAlignment="1" applyProtection="1">
      <alignment vertical="top"/>
      <protection locked="0"/>
    </xf>
    <xf numFmtId="0" fontId="63" fillId="0" borderId="0" xfId="2" applyFont="1" applyAlignment="1" applyProtection="1">
      <protection locked="0"/>
    </xf>
    <xf numFmtId="0" fontId="4" fillId="0" borderId="0" xfId="2" applyAlignment="1">
      <alignment horizontal="left" vertical="top"/>
    </xf>
    <xf numFmtId="0" fontId="51" fillId="30" borderId="16" xfId="11" applyFill="1" applyBorder="1" applyAlignment="1" applyProtection="1"/>
    <xf numFmtId="0" fontId="51" fillId="30" borderId="20" xfId="11" applyFill="1" applyBorder="1"/>
    <xf numFmtId="1" fontId="49" fillId="2" borderId="53" xfId="3" applyNumberFormat="1" applyFont="1" applyFill="1" applyBorder="1" applyAlignment="1" applyProtection="1">
      <alignment horizontal="right" vertical="center"/>
      <protection locked="0"/>
    </xf>
    <xf numFmtId="1" fontId="4" fillId="37" borderId="55" xfId="3" applyNumberFormat="1" applyFont="1" applyFill="1" applyBorder="1" applyAlignment="1" applyProtection="1">
      <alignment horizontal="right" vertical="center"/>
    </xf>
    <xf numFmtId="1" fontId="4" fillId="2" borderId="30" xfId="0" applyNumberFormat="1" applyFont="1" applyFill="1" applyBorder="1" applyAlignment="1" applyProtection="1">
      <alignment horizontal="right" vertical="center"/>
      <protection locked="0"/>
    </xf>
    <xf numFmtId="1" fontId="4" fillId="2" borderId="12" xfId="0" applyNumberFormat="1" applyFont="1" applyFill="1" applyBorder="1" applyAlignment="1" applyProtection="1">
      <alignment horizontal="right" vertical="center"/>
      <protection locked="0"/>
    </xf>
    <xf numFmtId="1" fontId="78" fillId="42" borderId="64" xfId="0" applyNumberFormat="1" applyFont="1" applyFill="1" applyBorder="1" applyAlignment="1">
      <alignment horizontal="right" vertical="center" wrapText="1"/>
    </xf>
    <xf numFmtId="1" fontId="78" fillId="42" borderId="51" xfId="0" applyNumberFormat="1" applyFont="1" applyFill="1" applyBorder="1" applyAlignment="1">
      <alignment horizontal="right" vertical="center" wrapText="1"/>
    </xf>
    <xf numFmtId="0" fontId="80" fillId="8" borderId="48" xfId="0" applyNumberFormat="1" applyFont="1" applyFill="1" applyBorder="1" applyAlignment="1" applyProtection="1">
      <alignment horizontal="left" vertical="justify"/>
      <protection locked="0"/>
    </xf>
    <xf numFmtId="1" fontId="4" fillId="2" borderId="17" xfId="0" applyNumberFormat="1" applyFont="1" applyFill="1" applyBorder="1" applyAlignment="1" applyProtection="1">
      <alignment horizontal="right" vertical="center"/>
      <protection locked="0"/>
    </xf>
    <xf numFmtId="0" fontId="81" fillId="46" borderId="0" xfId="4" applyFont="1" applyFill="1" applyAlignment="1">
      <alignment horizontal="left" vertical="center" wrapText="1"/>
    </xf>
    <xf numFmtId="0" fontId="0" fillId="0" borderId="14" xfId="0" applyBorder="1" applyAlignment="1">
      <alignment horizontal="center"/>
    </xf>
    <xf numFmtId="0" fontId="0" fillId="0" borderId="16" xfId="0" applyBorder="1" applyAlignment="1">
      <alignment horizontal="center"/>
    </xf>
    <xf numFmtId="0" fontId="0" fillId="0" borderId="16" xfId="4" applyFont="1" applyFill="1" applyBorder="1" applyAlignment="1">
      <alignment horizontal="center" vertical="center"/>
    </xf>
    <xf numFmtId="0" fontId="0" fillId="0" borderId="20" xfId="4" applyFont="1" applyFill="1" applyBorder="1" applyAlignment="1">
      <alignment horizontal="center" vertical="center"/>
    </xf>
    <xf numFmtId="0" fontId="0" fillId="0" borderId="14" xfId="4" applyFont="1" applyFill="1" applyBorder="1" applyAlignment="1">
      <alignment horizontal="center" vertical="center"/>
    </xf>
    <xf numFmtId="0" fontId="0" fillId="0" borderId="20" xfId="0" applyBorder="1" applyAlignment="1">
      <alignment horizontal="center"/>
    </xf>
    <xf numFmtId="0" fontId="0" fillId="0" borderId="13" xfId="4" applyFont="1" applyBorder="1" applyAlignment="1">
      <alignment horizontal="center" vertical="center"/>
    </xf>
    <xf numFmtId="0" fontId="1" fillId="0" borderId="14" xfId="4" applyFill="1" applyBorder="1" applyAlignment="1">
      <alignment horizontal="center" vertical="center"/>
    </xf>
    <xf numFmtId="0" fontId="0" fillId="0" borderId="15" xfId="4" applyFont="1" applyBorder="1" applyAlignment="1">
      <alignment horizontal="center" vertical="center"/>
    </xf>
    <xf numFmtId="0" fontId="1" fillId="0" borderId="0" xfId="4" applyFont="1" applyBorder="1" applyAlignment="1">
      <alignment horizontal="center" vertical="center"/>
    </xf>
    <xf numFmtId="0" fontId="0" fillId="0" borderId="19" xfId="0" applyBorder="1" applyAlignment="1">
      <alignment horizontal="center"/>
    </xf>
    <xf numFmtId="0" fontId="1" fillId="0" borderId="10" xfId="4" applyFont="1" applyFill="1" applyBorder="1" applyAlignment="1">
      <alignment horizontal="center" vertical="center"/>
    </xf>
    <xf numFmtId="0" fontId="30" fillId="0" borderId="0" xfId="0" quotePrefix="1" applyFont="1"/>
    <xf numFmtId="0" fontId="82" fillId="44" borderId="7" xfId="0" applyFont="1" applyFill="1" applyBorder="1" applyAlignment="1">
      <alignment horizontal="center" vertical="center" wrapText="1"/>
    </xf>
    <xf numFmtId="0" fontId="4" fillId="12" borderId="0" xfId="2" applyFill="1" applyAlignment="1">
      <alignment horizontal="center" vertical="center"/>
    </xf>
    <xf numFmtId="0" fontId="4" fillId="12" borderId="0" xfId="2" applyFill="1" applyAlignment="1">
      <alignment vertical="center"/>
    </xf>
    <xf numFmtId="0" fontId="4" fillId="12" borderId="0" xfId="2" applyFill="1"/>
    <xf numFmtId="0" fontId="4" fillId="40" borderId="0" xfId="2" applyFill="1" applyAlignment="1">
      <alignment horizontal="center" vertical="center"/>
    </xf>
    <xf numFmtId="0" fontId="4" fillId="40" borderId="0" xfId="2" applyFill="1" applyAlignment="1">
      <alignment vertical="center"/>
    </xf>
    <xf numFmtId="14" fontId="4" fillId="40" borderId="0" xfId="2" applyNumberFormat="1" applyFill="1" applyAlignment="1">
      <alignment horizontal="center" vertical="center"/>
    </xf>
    <xf numFmtId="14" fontId="4" fillId="12" borderId="0" xfId="2" applyNumberFormat="1" applyFill="1" applyAlignment="1">
      <alignment horizontal="center" vertical="center"/>
    </xf>
    <xf numFmtId="0" fontId="51" fillId="28" borderId="16" xfId="11" applyFill="1" applyBorder="1"/>
    <xf numFmtId="0" fontId="21" fillId="7" borderId="60" xfId="1" applyNumberFormat="1" applyFont="1" applyFill="1" applyBorder="1" applyAlignment="1" applyProtection="1">
      <alignment horizontal="center" vertical="center" wrapText="1"/>
    </xf>
    <xf numFmtId="0" fontId="21" fillId="7" borderId="49" xfId="1" applyNumberFormat="1" applyFont="1" applyFill="1" applyBorder="1" applyAlignment="1" applyProtection="1">
      <alignment horizontal="center" vertical="center" wrapText="1"/>
    </xf>
    <xf numFmtId="14" fontId="4" fillId="0" borderId="0" xfId="2" applyNumberFormat="1" applyAlignment="1">
      <alignment horizontal="center" vertical="center"/>
    </xf>
    <xf numFmtId="0" fontId="4" fillId="39" borderId="0" xfId="2" applyFill="1" applyAlignment="1">
      <alignment horizontal="center" vertical="center"/>
    </xf>
    <xf numFmtId="0" fontId="4" fillId="39" borderId="0" xfId="2" applyFill="1" applyAlignment="1">
      <alignment vertical="center"/>
    </xf>
    <xf numFmtId="14" fontId="4" fillId="39" borderId="0" xfId="2" applyNumberFormat="1" applyFill="1" applyAlignment="1">
      <alignment horizontal="center" vertical="center"/>
    </xf>
    <xf numFmtId="0" fontId="4" fillId="0" borderId="0" xfId="2" applyFill="1" applyAlignment="1">
      <alignment horizontal="center" vertical="center"/>
    </xf>
    <xf numFmtId="14" fontId="4" fillId="0" borderId="0" xfId="2" applyNumberFormat="1" applyFill="1" applyAlignment="1">
      <alignment horizontal="center" vertical="center"/>
    </xf>
    <xf numFmtId="0" fontId="4" fillId="47" borderId="0" xfId="2" applyFill="1" applyAlignment="1">
      <alignment horizontal="center" vertical="center"/>
    </xf>
    <xf numFmtId="0" fontId="4" fillId="47" borderId="0" xfId="2" applyFill="1" applyAlignment="1">
      <alignment vertical="center"/>
    </xf>
    <xf numFmtId="0" fontId="4" fillId="47" borderId="0" xfId="2" applyFill="1"/>
    <xf numFmtId="0" fontId="50" fillId="8" borderId="42" xfId="0" applyNumberFormat="1" applyFont="1" applyFill="1" applyBorder="1" applyAlignment="1" applyProtection="1">
      <alignment horizontal="left" vertical="justify" wrapText="1"/>
      <protection locked="0"/>
    </xf>
    <xf numFmtId="0" fontId="7" fillId="34" borderId="5" xfId="2" applyFont="1" applyFill="1" applyBorder="1" applyAlignment="1">
      <alignment horizontal="left" vertical="center"/>
    </xf>
    <xf numFmtId="0" fontId="42" fillId="31" borderId="9" xfId="2" applyFont="1" applyFill="1" applyBorder="1" applyAlignment="1">
      <alignment horizontal="right" wrapText="1"/>
    </xf>
    <xf numFmtId="0" fontId="44" fillId="31" borderId="22" xfId="2" applyFont="1" applyFill="1" applyBorder="1" applyAlignment="1">
      <alignment horizontal="center" vertical="center" wrapText="1"/>
    </xf>
    <xf numFmtId="0" fontId="23" fillId="31" borderId="21" xfId="2" applyFont="1" applyFill="1" applyBorder="1" applyAlignment="1">
      <alignment horizontal="center" vertical="center"/>
    </xf>
    <xf numFmtId="0" fontId="45" fillId="32" borderId="8" xfId="2" applyFont="1" applyFill="1" applyBorder="1" applyAlignment="1">
      <alignment horizontal="center" vertical="center"/>
    </xf>
    <xf numFmtId="0" fontId="5" fillId="31" borderId="0" xfId="2" applyFont="1" applyFill="1" applyBorder="1" applyAlignment="1">
      <alignment horizontal="left" vertical="center" wrapText="1"/>
    </xf>
    <xf numFmtId="0" fontId="83" fillId="31" borderId="0" xfId="11" applyFont="1" applyFill="1" applyBorder="1" applyAlignment="1">
      <alignment horizontal="center" vertical="center"/>
    </xf>
    <xf numFmtId="0" fontId="5" fillId="31" borderId="0" xfId="2" applyFont="1" applyFill="1" applyBorder="1" applyAlignment="1">
      <alignment horizontal="left" vertical="center"/>
    </xf>
    <xf numFmtId="0" fontId="79" fillId="31" borderId="0" xfId="11" applyFont="1" applyFill="1" applyBorder="1" applyAlignment="1" applyProtection="1">
      <alignment horizontal="center" vertical="center" wrapText="1"/>
    </xf>
    <xf numFmtId="0" fontId="5" fillId="31" borderId="0" xfId="2" applyFont="1" applyFill="1" applyBorder="1" applyAlignment="1">
      <alignment horizontal="left" vertical="top" wrapText="1"/>
    </xf>
    <xf numFmtId="0" fontId="44" fillId="31" borderId="22" xfId="2" applyFont="1" applyFill="1" applyBorder="1" applyAlignment="1">
      <alignment horizontal="center"/>
    </xf>
    <xf numFmtId="0" fontId="45" fillId="32" borderId="10" xfId="2" applyFont="1" applyFill="1" applyBorder="1" applyAlignment="1">
      <alignment horizontal="center" vertical="center"/>
    </xf>
    <xf numFmtId="0" fontId="7" fillId="31" borderId="0" xfId="2" applyFont="1" applyFill="1" applyBorder="1" applyAlignment="1">
      <alignment horizontal="left" vertical="center" wrapText="1"/>
    </xf>
    <xf numFmtId="0" fontId="7" fillId="31" borderId="0" xfId="2" applyFont="1" applyFill="1" applyBorder="1" applyAlignment="1">
      <alignment horizontal="left" wrapText="1"/>
    </xf>
    <xf numFmtId="0" fontId="7" fillId="31" borderId="0" xfId="2" applyFont="1" applyFill="1" applyBorder="1" applyAlignment="1">
      <alignment horizontal="center" vertical="center"/>
    </xf>
    <xf numFmtId="0" fontId="79" fillId="31" borderId="0" xfId="11" applyFont="1" applyFill="1" applyBorder="1" applyAlignment="1" applyProtection="1">
      <alignment horizontal="left" vertical="center"/>
    </xf>
    <xf numFmtId="0" fontId="83" fillId="31" borderId="0" xfId="11" applyFont="1" applyFill="1" applyBorder="1" applyAlignment="1">
      <alignment horizontal="left" vertical="center"/>
    </xf>
    <xf numFmtId="0" fontId="7" fillId="34" borderId="5" xfId="2" applyFont="1" applyFill="1" applyBorder="1" applyAlignment="1">
      <alignment horizontal="left" vertical="center" wrapText="1"/>
    </xf>
    <xf numFmtId="0" fontId="5" fillId="31" borderId="22" xfId="2" applyFont="1" applyFill="1" applyBorder="1" applyAlignment="1">
      <alignment horizontal="left" vertical="top" wrapText="1"/>
    </xf>
    <xf numFmtId="0" fontId="74" fillId="31" borderId="0" xfId="2" applyFont="1" applyFill="1" applyBorder="1" applyAlignment="1">
      <alignment horizontal="left" vertical="center" wrapText="1"/>
    </xf>
    <xf numFmtId="0" fontId="5" fillId="2" borderId="0" xfId="2" applyFont="1" applyFill="1" applyBorder="1" applyAlignment="1" applyProtection="1">
      <alignment horizontal="center" vertical="center"/>
      <protection locked="0"/>
    </xf>
    <xf numFmtId="0" fontId="5" fillId="3" borderId="0" xfId="2" applyFont="1" applyFill="1" applyBorder="1" applyAlignment="1" applyProtection="1">
      <alignment horizontal="center" vertical="center"/>
      <protection locked="0"/>
    </xf>
    <xf numFmtId="49" fontId="5" fillId="2" borderId="0" xfId="2" applyNumberFormat="1" applyFont="1" applyFill="1" applyBorder="1" applyAlignment="1" applyProtection="1">
      <alignment horizontal="center" vertical="center"/>
      <protection locked="0"/>
    </xf>
    <xf numFmtId="49" fontId="5" fillId="3" borderId="0" xfId="2" applyNumberFormat="1" applyFont="1" applyFill="1" applyBorder="1" applyAlignment="1" applyProtection="1">
      <alignment horizontal="center" vertical="center"/>
      <protection locked="0"/>
    </xf>
    <xf numFmtId="0" fontId="48" fillId="31" borderId="0" xfId="2" applyFont="1" applyFill="1" applyBorder="1" applyAlignment="1" applyProtection="1">
      <alignment horizontal="center" wrapText="1"/>
    </xf>
    <xf numFmtId="0" fontId="44" fillId="31" borderId="22" xfId="2" applyFont="1" applyFill="1" applyBorder="1" applyAlignment="1" applyProtection="1">
      <alignment horizontal="center" vertical="center"/>
    </xf>
    <xf numFmtId="0" fontId="23" fillId="31" borderId="21" xfId="2" applyFont="1" applyFill="1" applyBorder="1" applyAlignment="1" applyProtection="1">
      <alignment horizontal="center" vertical="center"/>
    </xf>
    <xf numFmtId="0" fontId="45" fillId="32" borderId="10" xfId="2" applyFont="1" applyFill="1" applyBorder="1" applyAlignment="1" applyProtection="1">
      <alignment horizontal="center" vertical="center"/>
    </xf>
    <xf numFmtId="0" fontId="5" fillId="31" borderId="0" xfId="2" applyFont="1" applyFill="1" applyBorder="1" applyAlignment="1" applyProtection="1">
      <alignment horizontal="left" wrapText="1"/>
    </xf>
    <xf numFmtId="0" fontId="7" fillId="3" borderId="26" xfId="2" applyFont="1" applyFill="1" applyBorder="1" applyAlignment="1" applyProtection="1">
      <alignment horizontal="left"/>
      <protection locked="0"/>
    </xf>
    <xf numFmtId="0" fontId="7" fillId="3" borderId="8" xfId="2" applyFont="1" applyFill="1" applyBorder="1" applyAlignment="1" applyProtection="1">
      <alignment horizontal="left"/>
      <protection locked="0"/>
    </xf>
    <xf numFmtId="0" fontId="7" fillId="3" borderId="7" xfId="2" applyFont="1" applyFill="1" applyBorder="1" applyAlignment="1" applyProtection="1">
      <alignment horizontal="left"/>
      <protection locked="0"/>
    </xf>
    <xf numFmtId="0" fontId="5" fillId="31" borderId="0" xfId="2" applyFont="1" applyFill="1" applyBorder="1" applyAlignment="1" applyProtection="1">
      <alignment horizontal="left" vertical="center" wrapText="1"/>
    </xf>
    <xf numFmtId="0" fontId="5" fillId="31" borderId="16" xfId="2" applyFont="1" applyFill="1" applyBorder="1" applyAlignment="1" applyProtection="1">
      <alignment horizontal="left" vertical="center" wrapText="1"/>
    </xf>
    <xf numFmtId="0" fontId="67" fillId="44" borderId="26" xfId="0" applyFont="1" applyFill="1" applyBorder="1" applyAlignment="1">
      <alignment horizontal="center" vertical="center" wrapText="1"/>
    </xf>
    <xf numFmtId="0" fontId="68" fillId="44" borderId="8" xfId="0" applyFont="1" applyFill="1" applyBorder="1" applyAlignment="1">
      <alignment horizontal="center" vertical="center" wrapText="1"/>
    </xf>
    <xf numFmtId="0" fontId="68" fillId="44" borderId="7" xfId="0" applyFont="1" applyFill="1" applyBorder="1" applyAlignment="1">
      <alignment horizontal="center" vertical="center" wrapText="1"/>
    </xf>
    <xf numFmtId="0" fontId="54" fillId="6" borderId="29" xfId="3" applyFont="1" applyFill="1" applyBorder="1" applyAlignment="1">
      <alignment horizontal="center" vertical="center" wrapText="1"/>
    </xf>
    <xf numFmtId="0" fontId="54" fillId="6" borderId="31" xfId="3" applyFont="1" applyFill="1" applyBorder="1" applyAlignment="1">
      <alignment horizontal="center" vertical="center" wrapText="1"/>
    </xf>
    <xf numFmtId="0" fontId="54" fillId="6" borderId="9" xfId="3" applyFont="1" applyFill="1" applyBorder="1" applyAlignment="1">
      <alignment horizontal="center" vertical="center" wrapText="1"/>
    </xf>
    <xf numFmtId="0" fontId="54" fillId="6" borderId="14" xfId="3" applyFont="1" applyFill="1" applyBorder="1" applyAlignment="1">
      <alignment horizontal="center" vertical="center" wrapText="1"/>
    </xf>
    <xf numFmtId="0" fontId="54" fillId="6" borderId="10" xfId="3" applyFont="1" applyFill="1" applyBorder="1" applyAlignment="1">
      <alignment horizontal="center" vertical="center" wrapText="1"/>
    </xf>
    <xf numFmtId="0" fontId="54" fillId="6" borderId="20" xfId="3" applyFont="1" applyFill="1" applyBorder="1" applyAlignment="1">
      <alignment horizontal="center" vertical="center" wrapText="1"/>
    </xf>
    <xf numFmtId="0" fontId="34" fillId="0" borderId="0" xfId="3" applyFont="1" applyFill="1" applyBorder="1" applyAlignment="1">
      <alignment horizontal="left" vertical="center" wrapText="1"/>
    </xf>
    <xf numFmtId="0" fontId="34" fillId="0" borderId="1" xfId="3" applyFont="1" applyBorder="1" applyAlignment="1">
      <alignment horizontal="left" vertical="center" wrapText="1"/>
    </xf>
    <xf numFmtId="0" fontId="31" fillId="37" borderId="1" xfId="3" applyFont="1" applyFill="1" applyBorder="1" applyAlignment="1">
      <alignment horizontal="left" vertical="center" wrapText="1"/>
    </xf>
    <xf numFmtId="0" fontId="31" fillId="8" borderId="1" xfId="3" applyFont="1" applyFill="1" applyBorder="1" applyAlignment="1">
      <alignment horizontal="left" vertical="center" wrapText="1"/>
    </xf>
    <xf numFmtId="0" fontId="68" fillId="44" borderId="26" xfId="0" applyFont="1" applyFill="1" applyBorder="1" applyAlignment="1">
      <alignment horizontal="center" vertical="center" wrapText="1"/>
    </xf>
    <xf numFmtId="0" fontId="35" fillId="0" borderId="0" xfId="3" applyFont="1" applyFill="1" applyBorder="1" applyAlignment="1">
      <alignment horizontal="left" vertical="top" wrapText="1"/>
    </xf>
    <xf numFmtId="0" fontId="54" fillId="6" borderId="13" xfId="3" applyFont="1" applyFill="1" applyBorder="1" applyAlignment="1">
      <alignment horizontal="center" vertical="center" wrapText="1"/>
    </xf>
    <xf numFmtId="0" fontId="54" fillId="6" borderId="14" xfId="3" applyFont="1" applyFill="1" applyBorder="1" applyAlignment="1">
      <alignment horizontal="center" vertical="center"/>
    </xf>
    <xf numFmtId="0" fontId="54" fillId="6" borderId="19" xfId="3" applyFont="1" applyFill="1" applyBorder="1" applyAlignment="1">
      <alignment horizontal="center" vertical="center"/>
    </xf>
    <xf numFmtId="0" fontId="54" fillId="6" borderId="20" xfId="3" applyFont="1" applyFill="1" applyBorder="1" applyAlignment="1">
      <alignment horizontal="center" vertical="center"/>
    </xf>
    <xf numFmtId="0" fontId="54" fillId="6" borderId="31" xfId="3" applyFont="1" applyFill="1" applyBorder="1" applyAlignment="1">
      <alignment horizontal="center" vertical="center"/>
    </xf>
    <xf numFmtId="0" fontId="31" fillId="42" borderId="1" xfId="3" applyFont="1" applyFill="1" applyBorder="1" applyAlignment="1">
      <alignment horizontal="left" vertical="center" wrapText="1"/>
    </xf>
    <xf numFmtId="0" fontId="38" fillId="23" borderId="13" xfId="2" applyFont="1" applyFill="1" applyBorder="1" applyAlignment="1">
      <alignment horizontal="left"/>
    </xf>
    <xf numFmtId="0" fontId="38" fillId="23" borderId="14" xfId="2" applyFont="1" applyFill="1" applyBorder="1" applyAlignment="1">
      <alignment horizontal="left"/>
    </xf>
    <xf numFmtId="0" fontId="38" fillId="25" borderId="13" xfId="2" applyFont="1" applyFill="1" applyBorder="1" applyAlignment="1">
      <alignment horizontal="left"/>
    </xf>
    <xf numFmtId="0" fontId="38" fillId="25" borderId="14" xfId="2" applyFont="1" applyFill="1" applyBorder="1" applyAlignment="1">
      <alignment horizontal="left"/>
    </xf>
    <xf numFmtId="0" fontId="38" fillId="27" borderId="13" xfId="2" applyFont="1" applyFill="1" applyBorder="1" applyAlignment="1">
      <alignment horizontal="left"/>
    </xf>
    <xf numFmtId="0" fontId="38" fillId="27" borderId="14" xfId="2" applyFont="1" applyFill="1" applyBorder="1" applyAlignment="1">
      <alignment horizontal="left"/>
    </xf>
    <xf numFmtId="0" fontId="38" fillId="29" borderId="13" xfId="2" applyFont="1" applyFill="1" applyBorder="1" applyAlignment="1">
      <alignment horizontal="left" vertical="center" wrapText="1"/>
    </xf>
    <xf numFmtId="0" fontId="38" fillId="29" borderId="14" xfId="2" applyFont="1" applyFill="1" applyBorder="1" applyAlignment="1">
      <alignment horizontal="left" vertical="center" wrapText="1"/>
    </xf>
    <xf numFmtId="0" fontId="55" fillId="41" borderId="10" xfId="16" applyFont="1" applyFill="1" applyBorder="1" applyAlignment="1">
      <alignment horizontal="center" vertical="center"/>
    </xf>
    <xf numFmtId="0" fontId="55" fillId="45" borderId="10" xfId="16" applyFont="1" applyFill="1" applyBorder="1" applyAlignment="1">
      <alignment horizontal="center" vertical="center"/>
    </xf>
    <xf numFmtId="0" fontId="0" fillId="17" borderId="0" xfId="0" applyFill="1" applyAlignment="1">
      <alignment horizontal="center" vertical="top" wrapText="1"/>
    </xf>
  </cellXfs>
  <cellStyles count="17">
    <cellStyle name="Comma" xfId="1" builtinId="3"/>
    <cellStyle name="Comma 2" xfId="13" xr:uid="{00000000-0005-0000-0000-000001000000}"/>
    <cellStyle name="Comma 2 2" xfId="15" xr:uid="{00000000-0005-0000-0000-000002000000}"/>
    <cellStyle name="Comma 3" xfId="14" xr:uid="{00000000-0005-0000-0000-000003000000}"/>
    <cellStyle name="Hyperlink" xfId="11" builtinId="8" customBuiltin="1"/>
    <cellStyle name="Hyperlink 2" xfId="5" xr:uid="{00000000-0005-0000-0000-000005000000}"/>
    <cellStyle name="Hyperlink 3" xfId="6" xr:uid="{00000000-0005-0000-0000-000006000000}"/>
    <cellStyle name="Lien hypertexte 2" xfId="7" xr:uid="{00000000-0005-0000-0000-000007000000}"/>
    <cellStyle name="Lien hypertexte_120417_OECD_EXP_2012_mio EURO_NACE 2_ICEDD_test_3" xfId="8" xr:uid="{00000000-0005-0000-0000-000008000000}"/>
    <cellStyle name="Normal" xfId="0" builtinId="0"/>
    <cellStyle name="Normal 2" xfId="10" xr:uid="{00000000-0005-0000-0000-00000A000000}"/>
    <cellStyle name="Normal 2 2 2" xfId="2" xr:uid="{00000000-0005-0000-0000-00000B000000}"/>
    <cellStyle name="Normal 3" xfId="12" xr:uid="{00000000-0005-0000-0000-00000C000000}"/>
    <cellStyle name="Normal 3 2" xfId="16" xr:uid="{00000000-0005-0000-0000-00000D000000}"/>
    <cellStyle name="Normal 6" xfId="3" xr:uid="{00000000-0005-0000-0000-00000E000000}"/>
    <cellStyle name="Normal 7" xfId="9" xr:uid="{00000000-0005-0000-0000-00000F000000}"/>
    <cellStyle name="Normal 9 2" xfId="4" xr:uid="{00000000-0005-0000-0000-000010000000}"/>
  </cellStyles>
  <dxfs count="5">
    <dxf>
      <font>
        <color rgb="FF9C0006"/>
      </font>
      <fill>
        <patternFill>
          <bgColor rgb="FFFFC7CE"/>
        </patternFill>
      </fill>
    </dxf>
    <dxf>
      <font>
        <color rgb="FF9C0006"/>
      </font>
      <fill>
        <patternFill>
          <bgColor rgb="FFFFC7CE"/>
        </patternFill>
      </fill>
    </dxf>
    <dxf>
      <fill>
        <patternFill>
          <bgColor rgb="FFFF9999"/>
        </patternFill>
      </fill>
    </dxf>
    <dxf>
      <fill>
        <patternFill>
          <bgColor rgb="FFFF9999"/>
        </patternFill>
      </fill>
    </dxf>
    <dxf>
      <fill>
        <patternFill>
          <bgColor rgb="FFFF9999"/>
        </patternFill>
      </fill>
    </dxf>
  </dxfs>
  <tableStyles count="0" defaultTableStyle="TableStyleMedium2" defaultPivotStyle="PivotStyleLight16"/>
  <colors>
    <mruColors>
      <color rgb="FF0000FF"/>
      <color rgb="FFD8F0EF"/>
      <color rgb="FF88D2CE"/>
      <color rgb="FFA6A6A6"/>
      <color rgb="FFE07CD4"/>
      <color rgb="FFCC00CC"/>
      <color rgb="FF41AFAA"/>
      <color rgb="FFFF9999"/>
      <color rgb="FFCDCDCD"/>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Radio" checked="Checked" firstButton="1" fmlaLink="A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checked="Checked" fmlaLink="A2" lockText="1" noThreeD="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4714876</xdr:colOff>
      <xdr:row>1</xdr:row>
      <xdr:rowOff>219576</xdr:rowOff>
    </xdr:from>
    <xdr:to>
      <xdr:col>3</xdr:col>
      <xdr:colOff>6909</xdr:colOff>
      <xdr:row>1</xdr:row>
      <xdr:rowOff>598215</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33976" y="391026"/>
          <a:ext cx="2388158" cy="3786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0</xdr:colOff>
      <xdr:row>1</xdr:row>
      <xdr:rowOff>104776</xdr:rowOff>
    </xdr:from>
    <xdr:ext cx="1628775" cy="801993"/>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82700" y="263526"/>
          <a:ext cx="1628775" cy="80199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2</xdr:col>
      <xdr:colOff>1107876</xdr:colOff>
      <xdr:row>2</xdr:row>
      <xdr:rowOff>215900</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098352" cy="542960"/>
        </a:xfrm>
        <a:prstGeom prst="rect">
          <a:avLst/>
        </a:prstGeom>
      </xdr:spPr>
    </xdr:pic>
    <xdr:clientData/>
  </xdr:twoCellAnchor>
  <xdr:twoCellAnchor editAs="oneCell">
    <xdr:from>
      <xdr:col>4</xdr:col>
      <xdr:colOff>476250</xdr:colOff>
      <xdr:row>1</xdr:row>
      <xdr:rowOff>44450</xdr:rowOff>
    </xdr:from>
    <xdr:to>
      <xdr:col>5</xdr:col>
      <xdr:colOff>559</xdr:colOff>
      <xdr:row>2</xdr:row>
      <xdr:rowOff>57150</xdr:rowOff>
    </xdr:to>
    <xdr:pic>
      <xdr:nvPicPr>
        <xdr:cNvPr id="3" name="Picture 2" descr="estat RGB">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91375" y="130175"/>
          <a:ext cx="2581834" cy="374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4000500</xdr:colOff>
      <xdr:row>1</xdr:row>
      <xdr:rowOff>127832</xdr:rowOff>
    </xdr:from>
    <xdr:to>
      <xdr:col>6</xdr:col>
      <xdr:colOff>558</xdr:colOff>
      <xdr:row>1</xdr:row>
      <xdr:rowOff>485774</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289757"/>
          <a:ext cx="2372283" cy="3579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152400</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41384"/>
        </a:xfrm>
        <a:prstGeom prst="rect">
          <a:avLst/>
        </a:prstGeom>
      </xdr:spPr>
    </xdr:pic>
    <xdr:clientData/>
  </xdr:twoCellAnchor>
  <xdr:twoCellAnchor editAs="oneCell">
    <xdr:from>
      <xdr:col>4</xdr:col>
      <xdr:colOff>4000500</xdr:colOff>
      <xdr:row>1</xdr:row>
      <xdr:rowOff>134510</xdr:rowOff>
    </xdr:from>
    <xdr:to>
      <xdr:col>6</xdr:col>
      <xdr:colOff>559</xdr:colOff>
      <xdr:row>1</xdr:row>
      <xdr:rowOff>495300</xdr:rowOff>
    </xdr:to>
    <xdr:pic>
      <xdr:nvPicPr>
        <xdr:cNvPr id="5" name="Picture 4" descr="estat RGB">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67500" y="296435"/>
          <a:ext cx="2372284" cy="360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152400</xdr:colOff>
      <xdr:row>2</xdr:row>
      <xdr:rowOff>176086</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9400" y="196816"/>
          <a:ext cx="1250950" cy="665070"/>
        </a:xfrm>
        <a:prstGeom prst="rect">
          <a:avLst/>
        </a:prstGeom>
      </xdr:spPr>
    </xdr:pic>
    <xdr:clientData/>
  </xdr:twoCellAnchor>
  <xdr:twoCellAnchor editAs="oneCell">
    <xdr:from>
      <xdr:col>6</xdr:col>
      <xdr:colOff>1381125</xdr:colOff>
      <xdr:row>1</xdr:row>
      <xdr:rowOff>152400</xdr:rowOff>
    </xdr:from>
    <xdr:to>
      <xdr:col>7</xdr:col>
      <xdr:colOff>6910</xdr:colOff>
      <xdr:row>1</xdr:row>
      <xdr:rowOff>501650</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829425" y="314325"/>
          <a:ext cx="2378635" cy="349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4</xdr:col>
          <xdr:colOff>6350</xdr:colOff>
          <xdr:row>11</xdr:row>
          <xdr:rowOff>12700</xdr:rowOff>
        </xdr:from>
        <xdr:to>
          <xdr:col>6</xdr:col>
          <xdr:colOff>3803650</xdr:colOff>
          <xdr:row>13</xdr:row>
          <xdr:rowOff>444500</xdr:rowOff>
        </xdr:to>
        <xdr:grpSp>
          <xdr:nvGrpSpPr>
            <xdr:cNvPr id="4" name="Group 3">
              <a:extLst>
                <a:ext uri="{FF2B5EF4-FFF2-40B4-BE49-F238E27FC236}">
                  <a16:creationId xmlns:a16="http://schemas.microsoft.com/office/drawing/2014/main" id="{00000000-0008-0000-0500-000004000000}"/>
                </a:ext>
              </a:extLst>
            </xdr:cNvPr>
            <xdr:cNvGrpSpPr/>
          </xdr:nvGrpSpPr>
          <xdr:grpSpPr>
            <a:xfrm>
              <a:off x="3502025" y="3270250"/>
              <a:ext cx="5702300" cy="1460500"/>
              <a:chOff x="3670302" y="3111496"/>
              <a:chExt cx="5734050" cy="1460497"/>
            </a:xfrm>
          </xdr:grpSpPr>
          <xdr:sp macro="" textlink="">
            <xdr:nvSpPr>
              <xdr:cNvPr id="6151" name="Option Button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3683000" y="3111496"/>
                <a:ext cx="5568950" cy="46354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A1: Plastic packaging waste generated – placed-on-the-market approach based on producer responsibility organisations’ data</a:t>
                </a:r>
              </a:p>
            </xdr:txBody>
          </xdr:sp>
          <xdr:sp macro="" textlink="">
            <xdr:nvSpPr>
              <xdr:cNvPr id="6152" name="Option Button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3670302" y="3638550"/>
                <a:ext cx="5734050" cy="4318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A2: Plastic packaging waste generated – placed-on-the-market approach based on data other than producer responsibility organisations’</a:t>
                </a:r>
              </a:p>
            </xdr:txBody>
          </xdr:sp>
          <xdr:sp macro="" textlink="">
            <xdr:nvSpPr>
              <xdr:cNvPr id="6153" name="Option Button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3676650" y="4171947"/>
                <a:ext cx="5511800" cy="40004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Not any placed on the market methodology has been applied</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15</xdr:row>
          <xdr:rowOff>38100</xdr:rowOff>
        </xdr:from>
        <xdr:to>
          <xdr:col>6</xdr:col>
          <xdr:colOff>3257550</xdr:colOff>
          <xdr:row>15</xdr:row>
          <xdr:rowOff>476250</xdr:rowOff>
        </xdr:to>
        <xdr:sp macro="" textlink="">
          <xdr:nvSpPr>
            <xdr:cNvPr id="6157" name="Check Box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Annex I Table 3 Section B: Check this box to insert data on plastic packaging waste generated according to the waste analysis approach </a:t>
              </a:r>
            </a:p>
          </xdr:txBody>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1743075</xdr:colOff>
          <xdr:row>5</xdr:row>
          <xdr:rowOff>28575</xdr:rowOff>
        </xdr:from>
        <xdr:to>
          <xdr:col>5</xdr:col>
          <xdr:colOff>2457450</xdr:colOff>
          <xdr:row>5</xdr:row>
          <xdr:rowOff>485775</xdr:rowOff>
        </xdr:to>
        <xdr:sp macro="" textlink="">
          <xdr:nvSpPr>
            <xdr:cNvPr id="74765" name="formulas" descr="Lock formulas" hidden="1">
              <a:extLst>
                <a:ext uri="{63B3BB69-23CF-44E3-9099-C40C66FF867C}">
                  <a14:compatExt spid="_x0000_s74765"/>
                </a:ext>
                <a:ext uri="{FF2B5EF4-FFF2-40B4-BE49-F238E27FC236}">
                  <a16:creationId xmlns:a16="http://schemas.microsoft.com/office/drawing/2014/main" id="{00000000-0008-0000-0600-00000D2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981075</xdr:colOff>
          <xdr:row>4</xdr:row>
          <xdr:rowOff>19050</xdr:rowOff>
        </xdr:from>
        <xdr:to>
          <xdr:col>5</xdr:col>
          <xdr:colOff>2076450</xdr:colOff>
          <xdr:row>4</xdr:row>
          <xdr:rowOff>476250</xdr:rowOff>
        </xdr:to>
        <xdr:sp macro="" textlink="">
          <xdr:nvSpPr>
            <xdr:cNvPr id="74766" name="Button 14" hidden="1">
              <a:extLst>
                <a:ext uri="{63B3BB69-23CF-44E3-9099-C40C66FF867C}">
                  <a14:compatExt spid="_x0000_s74766"/>
                </a:ext>
                <a:ext uri="{FF2B5EF4-FFF2-40B4-BE49-F238E27FC236}">
                  <a16:creationId xmlns:a16="http://schemas.microsoft.com/office/drawing/2014/main" id="{00000000-0008-0000-0600-00000E2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2152650</xdr:colOff>
          <xdr:row>4</xdr:row>
          <xdr:rowOff>19050</xdr:rowOff>
        </xdr:from>
        <xdr:to>
          <xdr:col>5</xdr:col>
          <xdr:colOff>2857500</xdr:colOff>
          <xdr:row>4</xdr:row>
          <xdr:rowOff>476250</xdr:rowOff>
        </xdr:to>
        <xdr:sp macro="" textlink="">
          <xdr:nvSpPr>
            <xdr:cNvPr id="74767" name="Button 15" hidden="1">
              <a:extLst>
                <a:ext uri="{63B3BB69-23CF-44E3-9099-C40C66FF867C}">
                  <a14:compatExt spid="_x0000_s74767"/>
                </a:ext>
                <a:ext uri="{FF2B5EF4-FFF2-40B4-BE49-F238E27FC236}">
                  <a16:creationId xmlns:a16="http://schemas.microsoft.com/office/drawing/2014/main" id="{00000000-0008-0000-0600-00000F2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1657350</xdr:colOff>
          <xdr:row>5</xdr:row>
          <xdr:rowOff>28575</xdr:rowOff>
        </xdr:from>
        <xdr:to>
          <xdr:col>5</xdr:col>
          <xdr:colOff>2362200</xdr:colOff>
          <xdr:row>5</xdr:row>
          <xdr:rowOff>476250</xdr:rowOff>
        </xdr:to>
        <xdr:sp macro="" textlink="">
          <xdr:nvSpPr>
            <xdr:cNvPr id="69633" name="formulas" descr="Lock formulas" hidden="1">
              <a:extLst>
                <a:ext uri="{63B3BB69-23CF-44E3-9099-C40C66FF867C}">
                  <a14:compatExt spid="_x0000_s69633"/>
                </a:ext>
                <a:ext uri="{FF2B5EF4-FFF2-40B4-BE49-F238E27FC236}">
                  <a16:creationId xmlns:a16="http://schemas.microsoft.com/office/drawing/2014/main" id="{00000000-0008-0000-0700-0000011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19050</xdr:rowOff>
        </xdr:from>
        <xdr:to>
          <xdr:col>5</xdr:col>
          <xdr:colOff>1962150</xdr:colOff>
          <xdr:row>4</xdr:row>
          <xdr:rowOff>476250</xdr:rowOff>
        </xdr:to>
        <xdr:sp macro="" textlink="">
          <xdr:nvSpPr>
            <xdr:cNvPr id="69634" name="Button 2" hidden="1">
              <a:extLst>
                <a:ext uri="{63B3BB69-23CF-44E3-9099-C40C66FF867C}">
                  <a14:compatExt spid="_x0000_s69634"/>
                </a:ext>
                <a:ext uri="{FF2B5EF4-FFF2-40B4-BE49-F238E27FC236}">
                  <a16:creationId xmlns:a16="http://schemas.microsoft.com/office/drawing/2014/main" id="{00000000-0008-0000-0700-0000021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19050</xdr:rowOff>
        </xdr:from>
        <xdr:to>
          <xdr:col>5</xdr:col>
          <xdr:colOff>2762250</xdr:colOff>
          <xdr:row>4</xdr:row>
          <xdr:rowOff>476250</xdr:rowOff>
        </xdr:to>
        <xdr:sp macro="" textlink="">
          <xdr:nvSpPr>
            <xdr:cNvPr id="69635" name="Button 3" hidden="1">
              <a:extLst>
                <a:ext uri="{63B3BB69-23CF-44E3-9099-C40C66FF867C}">
                  <a14:compatExt spid="_x0000_s69635"/>
                </a:ext>
                <a:ext uri="{FF2B5EF4-FFF2-40B4-BE49-F238E27FC236}">
                  <a16:creationId xmlns:a16="http://schemas.microsoft.com/office/drawing/2014/main" id="{00000000-0008-0000-0700-0000031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1600200</xdr:colOff>
          <xdr:row>5</xdr:row>
          <xdr:rowOff>38100</xdr:rowOff>
        </xdr:from>
        <xdr:to>
          <xdr:col>5</xdr:col>
          <xdr:colOff>2314575</xdr:colOff>
          <xdr:row>5</xdr:row>
          <xdr:rowOff>485775</xdr:rowOff>
        </xdr:to>
        <xdr:sp macro="" textlink="">
          <xdr:nvSpPr>
            <xdr:cNvPr id="70661" name="formulas" descr="Lock formulas" hidden="1">
              <a:extLst>
                <a:ext uri="{63B3BB69-23CF-44E3-9099-C40C66FF867C}">
                  <a14:compatExt spid="_x0000_s70661"/>
                </a:ext>
                <a:ext uri="{FF2B5EF4-FFF2-40B4-BE49-F238E27FC236}">
                  <a16:creationId xmlns:a16="http://schemas.microsoft.com/office/drawing/2014/main" id="{00000000-0008-0000-0800-00000514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28575</xdr:rowOff>
        </xdr:from>
        <xdr:to>
          <xdr:col>5</xdr:col>
          <xdr:colOff>1971675</xdr:colOff>
          <xdr:row>4</xdr:row>
          <xdr:rowOff>476250</xdr:rowOff>
        </xdr:to>
        <xdr:sp macro="" textlink="">
          <xdr:nvSpPr>
            <xdr:cNvPr id="70662" name="Button 6" hidden="1">
              <a:extLst>
                <a:ext uri="{63B3BB69-23CF-44E3-9099-C40C66FF867C}">
                  <a14:compatExt spid="_x0000_s70662"/>
                </a:ext>
                <a:ext uri="{FF2B5EF4-FFF2-40B4-BE49-F238E27FC236}">
                  <a16:creationId xmlns:a16="http://schemas.microsoft.com/office/drawing/2014/main" id="{00000000-0008-0000-0800-0000061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28575</xdr:rowOff>
        </xdr:from>
        <xdr:to>
          <xdr:col>5</xdr:col>
          <xdr:colOff>2762250</xdr:colOff>
          <xdr:row>4</xdr:row>
          <xdr:rowOff>476250</xdr:rowOff>
        </xdr:to>
        <xdr:sp macro="" textlink="">
          <xdr:nvSpPr>
            <xdr:cNvPr id="70663" name="Button 7" hidden="1">
              <a:extLst>
                <a:ext uri="{63B3BB69-23CF-44E3-9099-C40C66FF867C}">
                  <a14:compatExt spid="_x0000_s70663"/>
                </a:ext>
                <a:ext uri="{FF2B5EF4-FFF2-40B4-BE49-F238E27FC236}">
                  <a16:creationId xmlns:a16="http://schemas.microsoft.com/office/drawing/2014/main" id="{00000000-0008-0000-0800-00000714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1733550</xdr:colOff>
          <xdr:row>5</xdr:row>
          <xdr:rowOff>38100</xdr:rowOff>
        </xdr:from>
        <xdr:to>
          <xdr:col>5</xdr:col>
          <xdr:colOff>2457450</xdr:colOff>
          <xdr:row>5</xdr:row>
          <xdr:rowOff>485775</xdr:rowOff>
        </xdr:to>
        <xdr:sp macro="" textlink="">
          <xdr:nvSpPr>
            <xdr:cNvPr id="73732" name="formulas" descr="Lock formulas" hidden="1">
              <a:extLst>
                <a:ext uri="{63B3BB69-23CF-44E3-9099-C40C66FF867C}">
                  <a14:compatExt spid="_x0000_s73732"/>
                </a:ext>
                <a:ext uri="{FF2B5EF4-FFF2-40B4-BE49-F238E27FC236}">
                  <a16:creationId xmlns:a16="http://schemas.microsoft.com/office/drawing/2014/main" id="{00000000-0008-0000-0900-00000420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981075</xdr:colOff>
          <xdr:row>4</xdr:row>
          <xdr:rowOff>19050</xdr:rowOff>
        </xdr:from>
        <xdr:to>
          <xdr:col>5</xdr:col>
          <xdr:colOff>2076450</xdr:colOff>
          <xdr:row>4</xdr:row>
          <xdr:rowOff>476250</xdr:rowOff>
        </xdr:to>
        <xdr:sp macro="" textlink="">
          <xdr:nvSpPr>
            <xdr:cNvPr id="73733" name="Button 5" hidden="1">
              <a:extLst>
                <a:ext uri="{63B3BB69-23CF-44E3-9099-C40C66FF867C}">
                  <a14:compatExt spid="_x0000_s73733"/>
                </a:ext>
                <a:ext uri="{FF2B5EF4-FFF2-40B4-BE49-F238E27FC236}">
                  <a16:creationId xmlns:a16="http://schemas.microsoft.com/office/drawing/2014/main" id="{00000000-0008-0000-0900-0000052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2114550</xdr:colOff>
          <xdr:row>4</xdr:row>
          <xdr:rowOff>19050</xdr:rowOff>
        </xdr:from>
        <xdr:to>
          <xdr:col>5</xdr:col>
          <xdr:colOff>2838450</xdr:colOff>
          <xdr:row>4</xdr:row>
          <xdr:rowOff>476250</xdr:rowOff>
        </xdr:to>
        <xdr:sp macro="" textlink="">
          <xdr:nvSpPr>
            <xdr:cNvPr id="73734" name="Button 6" hidden="1">
              <a:extLst>
                <a:ext uri="{63B3BB69-23CF-44E3-9099-C40C66FF867C}">
                  <a14:compatExt spid="_x0000_s73734"/>
                </a:ext>
                <a:ext uri="{FF2B5EF4-FFF2-40B4-BE49-F238E27FC236}">
                  <a16:creationId xmlns:a16="http://schemas.microsoft.com/office/drawing/2014/main" id="{00000000-0008-0000-0900-00000620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933450</xdr:colOff>
          <xdr:row>4</xdr:row>
          <xdr:rowOff>19050</xdr:rowOff>
        </xdr:from>
        <xdr:to>
          <xdr:col>5</xdr:col>
          <xdr:colOff>2009775</xdr:colOff>
          <xdr:row>4</xdr:row>
          <xdr:rowOff>476250</xdr:rowOff>
        </xdr:to>
        <xdr:sp macro="" textlink="">
          <xdr:nvSpPr>
            <xdr:cNvPr id="72709" name="Button 5" hidden="1">
              <a:extLst>
                <a:ext uri="{63B3BB69-23CF-44E3-9099-C40C66FF867C}">
                  <a14:compatExt spid="_x0000_s72709"/>
                </a:ext>
                <a:ext uri="{FF2B5EF4-FFF2-40B4-BE49-F238E27FC236}">
                  <a16:creationId xmlns:a16="http://schemas.microsoft.com/office/drawing/2014/main" id="{00000000-0008-0000-0A00-0000051C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2095500</xdr:colOff>
          <xdr:row>4</xdr:row>
          <xdr:rowOff>19050</xdr:rowOff>
        </xdr:from>
        <xdr:to>
          <xdr:col>5</xdr:col>
          <xdr:colOff>2809875</xdr:colOff>
          <xdr:row>4</xdr:row>
          <xdr:rowOff>476250</xdr:rowOff>
        </xdr:to>
        <xdr:sp macro="" textlink="">
          <xdr:nvSpPr>
            <xdr:cNvPr id="72710" name="Button 6" hidden="1">
              <a:extLst>
                <a:ext uri="{63B3BB69-23CF-44E3-9099-C40C66FF867C}">
                  <a14:compatExt spid="_x0000_s72710"/>
                </a:ext>
                <a:ext uri="{FF2B5EF4-FFF2-40B4-BE49-F238E27FC236}">
                  <a16:creationId xmlns:a16="http://schemas.microsoft.com/office/drawing/2014/main" id="{00000000-0008-0000-0A00-0000061C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5</xdr:col>
          <xdr:colOff>1657350</xdr:colOff>
          <xdr:row>5</xdr:row>
          <xdr:rowOff>38100</xdr:rowOff>
        </xdr:from>
        <xdr:to>
          <xdr:col>5</xdr:col>
          <xdr:colOff>2362200</xdr:colOff>
          <xdr:row>5</xdr:row>
          <xdr:rowOff>485775</xdr:rowOff>
        </xdr:to>
        <xdr:sp macro="" textlink="">
          <xdr:nvSpPr>
            <xdr:cNvPr id="71687" name="formulas" descr="Lock formulas" hidden="1">
              <a:extLst>
                <a:ext uri="{63B3BB69-23CF-44E3-9099-C40C66FF867C}">
                  <a14:compatExt spid="_x0000_s71687"/>
                </a:ext>
                <a:ext uri="{FF2B5EF4-FFF2-40B4-BE49-F238E27FC236}">
                  <a16:creationId xmlns:a16="http://schemas.microsoft.com/office/drawing/2014/main" id="{00000000-0008-0000-0B00-0000071801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1" i="0" u="none" strike="noStrike" baseline="0">
                  <a:solidFill>
                    <a:srgbClr val="000000"/>
                  </a:solidFill>
                  <a:latin typeface="Calibri"/>
                  <a:ea typeface="Calibri"/>
                  <a:cs typeface="Calibri"/>
                </a:rPr>
                <a:t>Unlock formulas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895350</xdr:colOff>
          <xdr:row>4</xdr:row>
          <xdr:rowOff>19050</xdr:rowOff>
        </xdr:from>
        <xdr:to>
          <xdr:col>5</xdr:col>
          <xdr:colOff>1971675</xdr:colOff>
          <xdr:row>4</xdr:row>
          <xdr:rowOff>476250</xdr:rowOff>
        </xdr:to>
        <xdr:sp macro="" textlink="">
          <xdr:nvSpPr>
            <xdr:cNvPr id="71688" name="Button 8" hidden="1">
              <a:extLst>
                <a:ext uri="{63B3BB69-23CF-44E3-9099-C40C66FF867C}">
                  <a14:compatExt spid="_x0000_s71688"/>
                </a:ext>
                <a:ext uri="{FF2B5EF4-FFF2-40B4-BE49-F238E27FC236}">
                  <a16:creationId xmlns:a16="http://schemas.microsoft.com/office/drawing/2014/main" id="{00000000-0008-0000-0B00-00000818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5</xdr:col>
          <xdr:colOff>2038350</xdr:colOff>
          <xdr:row>4</xdr:row>
          <xdr:rowOff>19050</xdr:rowOff>
        </xdr:from>
        <xdr:to>
          <xdr:col>5</xdr:col>
          <xdr:colOff>2762250</xdr:colOff>
          <xdr:row>4</xdr:row>
          <xdr:rowOff>476250</xdr:rowOff>
        </xdr:to>
        <xdr:sp macro="" textlink="">
          <xdr:nvSpPr>
            <xdr:cNvPr id="71689" name="Button 9" hidden="1">
              <a:extLst>
                <a:ext uri="{63B3BB69-23CF-44E3-9099-C40C66FF867C}">
                  <a14:compatExt spid="_x0000_s71689"/>
                </a:ext>
                <a:ext uri="{FF2B5EF4-FFF2-40B4-BE49-F238E27FC236}">
                  <a16:creationId xmlns:a16="http://schemas.microsoft.com/office/drawing/2014/main" id="{00000000-0008-0000-0B00-0000091801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3.xml"/><Relationship Id="rId3" Type="http://schemas.openxmlformats.org/officeDocument/2006/relationships/hyperlink" Target="https://webgate.ec.europa.eu/edamis4" TargetMode="External"/><Relationship Id="rId7" Type="http://schemas.openxmlformats.org/officeDocument/2006/relationships/printerSettings" Target="../printerSettings/printerSettings3.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webgate.ec.europa.eu/edamis/helpcenter/website/index.htm" TargetMode="External"/><Relationship Id="rId6" Type="http://schemas.openxmlformats.org/officeDocument/2006/relationships/hyperlink" Target="mailto:ESTAT-WASTE-STATISTICS@EC.EUROPA.EU" TargetMode="External"/><Relationship Id="rId5" Type="http://schemas.openxmlformats.org/officeDocument/2006/relationships/hyperlink" Target="mailto:ESTAT-WASTE-STATISTICS@EC.EUROPA.EU" TargetMode="External"/><Relationship Id="rId4" Type="http://schemas.openxmlformats.org/officeDocument/2006/relationships/hyperlink" Target="mailto:ESTAT-DATA-METADATA-SERVICES@ec.europa.eu"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7.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0.xml"/><Relationship Id="rId5" Type="http://schemas.openxmlformats.org/officeDocument/2006/relationships/ctrlProp" Target="../ctrlProps/ctrlProp9.xml"/><Relationship Id="rId4" Type="http://schemas.openxmlformats.org/officeDocument/2006/relationships/ctrlProp" Target="../ctrlProps/ctrlProp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trlProp" Target="../ctrlProps/ctrlProp16.xml"/><Relationship Id="rId5" Type="http://schemas.openxmlformats.org/officeDocument/2006/relationships/ctrlProp" Target="../ctrlProps/ctrlProp15.xml"/><Relationship Id="rId4" Type="http://schemas.openxmlformats.org/officeDocument/2006/relationships/ctrlProp" Target="../ctrlProps/ctrlProp1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trlProp" Target="../ctrlProps/ctrlProp18.xml"/><Relationship Id="rId4" Type="http://schemas.openxmlformats.org/officeDocument/2006/relationships/ctrlProp" Target="../ctrlProps/ctrlProp17.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2.xml"/><Relationship Id="rId1" Type="http://schemas.openxmlformats.org/officeDocument/2006/relationships/printerSettings" Target="../printerSettings/printerSettings12.bin"/><Relationship Id="rId6" Type="http://schemas.openxmlformats.org/officeDocument/2006/relationships/ctrlProp" Target="../ctrlProps/ctrlProp21.xml"/><Relationship Id="rId5" Type="http://schemas.openxmlformats.org/officeDocument/2006/relationships/ctrlProp" Target="../ctrlProps/ctrlProp20.xml"/><Relationship Id="rId4" Type="http://schemas.openxmlformats.org/officeDocument/2006/relationships/ctrlProp" Target="../ctrlProps/ctrlProp19.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s://webgate.ec.europa.eu/edamis4" TargetMode="External"/><Relationship Id="rId2" Type="http://schemas.openxmlformats.org/officeDocument/2006/relationships/hyperlink" Target="https://circabc.europa.eu/ui/group/63da2eca-69b7-4f51-9f71-a6b4d7519046/library/32b765b9-2c10-4be4-b861-e6e48b9aa9db?p=1&amp;n=10&amp;sort=modified_DESC" TargetMode="External"/><Relationship Id="rId1" Type="http://schemas.openxmlformats.org/officeDocument/2006/relationships/hyperlink" Target="https://circabc.europa.eu/ui/group/63da2eca-69b7-4f51-9f71-a6b4d7519046/library/32b765b9-2c10-4be4-b861-e6e48b9aa9db?p=1&amp;n=10&amp;sort=modified_DESC" TargetMode="External"/><Relationship Id="rId5" Type="http://schemas.openxmlformats.org/officeDocument/2006/relationships/printerSettings" Target="../printerSettings/printerSettings15.bin"/><Relationship Id="rId4" Type="http://schemas.openxmlformats.org/officeDocument/2006/relationships/hyperlink" Target="mailto:ESTAT-DATA-METADATA-SERVICES@ec.europa.eu" TargetMode="Externa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2">
    <tabColor rgb="FFB9C337"/>
    <pageSetUpPr fitToPage="1"/>
  </sheetPr>
  <dimension ref="B1:D9"/>
  <sheetViews>
    <sheetView showGridLines="0" workbookViewId="0">
      <selection sqref="A1:A1048576"/>
    </sheetView>
  </sheetViews>
  <sheetFormatPr defaultColWidth="9.28515625" defaultRowHeight="12.75" x14ac:dyDescent="0.2"/>
  <cols>
    <col min="1" max="1" width="1.42578125" style="19" customWidth="1"/>
    <col min="2" max="2" width="3.28515625" style="19" customWidth="1"/>
    <col min="3" max="3" width="106.42578125" style="19" customWidth="1"/>
    <col min="4" max="4" width="3" style="19" customWidth="1"/>
    <col min="5" max="16384" width="9.28515625" style="19"/>
  </cols>
  <sheetData>
    <row r="1" spans="2:4" ht="7.5" customHeight="1" thickBot="1" x14ac:dyDescent="0.25"/>
    <row r="2" spans="2:4" ht="50.1" customHeight="1" x14ac:dyDescent="0.2">
      <c r="B2" s="88"/>
      <c r="C2" s="87"/>
      <c r="D2" s="86"/>
    </row>
    <row r="3" spans="2:4" ht="10.5" customHeight="1" x14ac:dyDescent="0.2">
      <c r="B3" s="81"/>
      <c r="C3" s="85" t="str">
        <f>UPPER(Lists!K3)</f>
        <v>STATISTICAL OFFICE OF THE EUROPEAN UNION</v>
      </c>
      <c r="D3" s="79"/>
    </row>
    <row r="4" spans="2:4" ht="17.649999999999999" customHeight="1" x14ac:dyDescent="0.25">
      <c r="B4" s="81"/>
      <c r="C4" s="84"/>
      <c r="D4" s="79"/>
    </row>
    <row r="5" spans="2:4" ht="36.75" customHeight="1" thickBot="1" x14ac:dyDescent="0.25">
      <c r="B5" s="81"/>
      <c r="C5" s="80" t="str">
        <f>Lists!K4</f>
        <v>Directorate E: Sectoral and regional statistics</v>
      </c>
      <c r="D5" s="79"/>
    </row>
    <row r="6" spans="2:4" ht="26.25" customHeight="1" x14ac:dyDescent="0.2">
      <c r="B6" s="81"/>
      <c r="C6" s="83" t="str">
        <f>Lists!K5</f>
        <v>Unit E-2: Environmental statistics and accounts; sustainable development</v>
      </c>
      <c r="D6" s="79"/>
    </row>
    <row r="7" spans="2:4" ht="125.25" customHeight="1" x14ac:dyDescent="0.2">
      <c r="B7" s="81"/>
      <c r="C7" s="82" t="str">
        <f>UPPER(Lists!K7)</f>
        <v>ANNUAL REPORTING OF PLASTIC OWN RESOURCES STATISTICAL DATA</v>
      </c>
      <c r="D7" s="79"/>
    </row>
    <row r="8" spans="2:4" ht="39" customHeight="1" thickBot="1" x14ac:dyDescent="0.25">
      <c r="B8" s="81"/>
      <c r="C8" s="80" t="str">
        <f>CONCATENATE(Lists!K8," DATA COLLECTION")</f>
        <v>2024 DATA COLLECTION</v>
      </c>
      <c r="D8" s="79"/>
    </row>
    <row r="9" spans="2:4" ht="56.25" customHeight="1" thickBot="1" x14ac:dyDescent="0.25">
      <c r="B9" s="78"/>
      <c r="C9" s="77" t="str">
        <f>CONCATENATE("Launching date: ",Lists!K9)</f>
        <v>Launching date: 17 June 2024</v>
      </c>
      <c r="D9" s="76"/>
    </row>
  </sheetData>
  <sheetProtection algorithmName="SHA-512" hashValue="NySZcpxXyVWG4jRvBIdAiAfYQdQm5nW3kfgUEFACrjN8+9I/lgBvFA1QoHmNubu6BDQ/twySKV1IEWvrPn9olg==" saltValue="Ga9SO/6TXcxGEayNh9uR2Q==" spinCount="100000" sheet="1" selectLockedCells="1" selectUnlockedCells="1"/>
  <pageMargins left="0.25" right="0.25" top="0.75" bottom="0.75" header="0.3" footer="0.3"/>
  <pageSetup paperSize="9" fitToHeight="0" orientation="landscape"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4">
    <tabColor rgb="FFB9C337"/>
    <pageSetUpPr fitToPage="1"/>
  </sheetPr>
  <dimension ref="B1:BO24"/>
  <sheetViews>
    <sheetView showGridLines="0" topLeftCell="A7" workbookViewId="0"/>
  </sheetViews>
  <sheetFormatPr defaultColWidth="9.28515625" defaultRowHeight="12" x14ac:dyDescent="0.25"/>
  <cols>
    <col min="1" max="2" width="1.42578125" style="5" customWidth="1"/>
    <col min="3" max="3" width="18.28515625" style="5" customWidth="1"/>
    <col min="4" max="4" width="79.7109375" style="5" customWidth="1"/>
    <col min="5" max="5" width="45.7109375" style="5" customWidth="1"/>
    <col min="6" max="6" width="1.28515625" style="5" customWidth="1"/>
    <col min="7" max="67" width="11.42578125" style="9" customWidth="1"/>
    <col min="68" max="16384" width="9.28515625" style="5"/>
  </cols>
  <sheetData>
    <row r="1" spans="2:67" ht="6.75" customHeight="1" thickBot="1" x14ac:dyDescent="0.3"/>
    <row r="2" spans="2:67" s="11" customFormat="1" ht="28.5" customHeight="1" x14ac:dyDescent="0.2">
      <c r="B2" s="89"/>
      <c r="C2" s="462"/>
      <c r="D2" s="462"/>
      <c r="E2" s="462"/>
      <c r="F2" s="9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row>
    <row r="3" spans="2:67" s="95" customFormat="1" ht="21" customHeight="1" x14ac:dyDescent="0.25">
      <c r="B3" s="91"/>
      <c r="C3" s="92"/>
      <c r="D3" s="92"/>
      <c r="E3" s="93" t="str">
        <f>UPPER(Lists!K3)</f>
        <v>STATISTICAL OFFICE OF THE EUROPEAN UNION</v>
      </c>
      <c r="F3" s="94"/>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row>
    <row r="4" spans="2:67" ht="23.25" customHeight="1" x14ac:dyDescent="0.25">
      <c r="B4" s="96"/>
      <c r="C4" s="463" t="str">
        <f>UPPER(Lists!K7)</f>
        <v>ANNUAL REPORTING OF PLASTIC OWN RESOURCES STATISTICAL DATA</v>
      </c>
      <c r="D4" s="463"/>
      <c r="E4" s="463"/>
      <c r="F4" s="97"/>
    </row>
    <row r="5" spans="2:67" ht="15.75" customHeight="1" x14ac:dyDescent="0.25">
      <c r="B5" s="98"/>
      <c r="C5" s="464" t="str">
        <f>CONCATENATE(Lists!K8," DATA COLLECTION")</f>
        <v>2024 DATA COLLECTION</v>
      </c>
      <c r="D5" s="464"/>
      <c r="E5" s="464"/>
      <c r="F5" s="99"/>
    </row>
    <row r="6" spans="2:67" ht="15.75" customHeight="1" thickBot="1" x14ac:dyDescent="0.3">
      <c r="B6" s="98"/>
      <c r="C6" s="100"/>
      <c r="D6" s="100"/>
      <c r="E6" s="100"/>
      <c r="F6" s="99"/>
    </row>
    <row r="7" spans="2:67" ht="30" customHeight="1" thickBot="1" x14ac:dyDescent="0.3">
      <c r="B7" s="101"/>
      <c r="C7" s="465" t="s">
        <v>180</v>
      </c>
      <c r="D7" s="465"/>
      <c r="E7" s="465"/>
      <c r="F7" s="102"/>
    </row>
    <row r="8" spans="2:67" ht="13.5" customHeight="1" x14ac:dyDescent="0.25">
      <c r="B8" s="101"/>
      <c r="C8" s="103"/>
      <c r="D8" s="103"/>
      <c r="E8" s="103"/>
      <c r="F8" s="102"/>
    </row>
    <row r="9" spans="2:67" s="105" customFormat="1" ht="19.5" customHeight="1" x14ac:dyDescent="0.25">
      <c r="B9" s="101"/>
      <c r="C9" s="461" t="s">
        <v>181</v>
      </c>
      <c r="D9" s="461"/>
      <c r="E9" s="461"/>
      <c r="F9" s="102"/>
      <c r="G9" s="104"/>
      <c r="H9" s="104"/>
      <c r="I9" s="104"/>
      <c r="J9" s="104"/>
      <c r="K9" s="104"/>
      <c r="L9" s="104"/>
      <c r="M9" s="104"/>
      <c r="N9" s="104"/>
      <c r="O9" s="104"/>
      <c r="P9" s="104"/>
      <c r="Q9" s="104"/>
      <c r="R9" s="104"/>
      <c r="S9" s="104"/>
      <c r="T9" s="104"/>
      <c r="U9" s="104"/>
      <c r="V9" s="104"/>
      <c r="W9" s="104"/>
      <c r="X9" s="104"/>
      <c r="Y9" s="104"/>
      <c r="Z9" s="104"/>
      <c r="AA9" s="104"/>
      <c r="AB9" s="104"/>
      <c r="AC9" s="104"/>
      <c r="AD9" s="104"/>
      <c r="AE9" s="104"/>
      <c r="AF9" s="104"/>
      <c r="AG9" s="104"/>
      <c r="AH9" s="104"/>
      <c r="AI9" s="104"/>
      <c r="AJ9" s="104"/>
      <c r="AK9" s="104"/>
      <c r="AL9" s="104"/>
      <c r="AM9" s="104"/>
      <c r="AN9" s="104"/>
      <c r="AO9" s="104"/>
      <c r="AP9" s="104"/>
      <c r="AQ9" s="104"/>
      <c r="AR9" s="104"/>
      <c r="AS9" s="104"/>
      <c r="AT9" s="104"/>
      <c r="AU9" s="104"/>
      <c r="AV9" s="104"/>
      <c r="AW9" s="104"/>
      <c r="AX9" s="104"/>
      <c r="AY9" s="104"/>
      <c r="AZ9" s="104"/>
      <c r="BA9" s="104"/>
      <c r="BB9" s="104"/>
      <c r="BC9" s="104"/>
      <c r="BD9" s="104"/>
      <c r="BE9" s="104"/>
      <c r="BF9" s="104"/>
      <c r="BG9" s="104"/>
      <c r="BH9" s="104"/>
      <c r="BI9" s="104"/>
      <c r="BJ9" s="104"/>
      <c r="BK9" s="104"/>
      <c r="BL9" s="104"/>
      <c r="BM9" s="104"/>
      <c r="BN9" s="104"/>
      <c r="BO9" s="104"/>
    </row>
    <row r="10" spans="2:67" ht="12" customHeight="1" x14ac:dyDescent="0.25">
      <c r="B10" s="101"/>
      <c r="C10" s="106" t="s">
        <v>85</v>
      </c>
      <c r="D10" s="107" t="s">
        <v>86</v>
      </c>
      <c r="E10" s="107" t="s">
        <v>87</v>
      </c>
      <c r="F10" s="102"/>
    </row>
    <row r="11" spans="2:67" ht="21" customHeight="1" x14ac:dyDescent="0.25">
      <c r="B11" s="101"/>
      <c r="C11" s="108" t="s">
        <v>88</v>
      </c>
      <c r="D11" s="109" t="s">
        <v>89</v>
      </c>
      <c r="E11" s="110" t="s">
        <v>90</v>
      </c>
      <c r="F11" s="102"/>
    </row>
    <row r="12" spans="2:67" ht="21" customHeight="1" x14ac:dyDescent="0.25">
      <c r="B12" s="101"/>
      <c r="C12" s="108" t="s">
        <v>91</v>
      </c>
      <c r="D12" s="109" t="s">
        <v>66</v>
      </c>
      <c r="E12" s="110" t="s">
        <v>92</v>
      </c>
      <c r="F12" s="102"/>
    </row>
    <row r="13" spans="2:67" ht="21" customHeight="1" x14ac:dyDescent="0.25">
      <c r="B13" s="101"/>
      <c r="C13" s="108" t="s">
        <v>225</v>
      </c>
      <c r="D13" s="197" t="s">
        <v>225</v>
      </c>
      <c r="E13" s="110" t="s">
        <v>92</v>
      </c>
      <c r="F13" s="102"/>
    </row>
    <row r="14" spans="2:67" ht="21" customHeight="1" x14ac:dyDescent="0.25">
      <c r="B14" s="101"/>
      <c r="C14" s="108" t="s">
        <v>182</v>
      </c>
      <c r="D14" s="109" t="s">
        <v>183</v>
      </c>
      <c r="E14" s="110" t="s">
        <v>92</v>
      </c>
      <c r="F14" s="102"/>
    </row>
    <row r="15" spans="2:67" s="112" customFormat="1" ht="19.5" customHeight="1" x14ac:dyDescent="0.25">
      <c r="B15" s="101"/>
      <c r="C15" s="461" t="s">
        <v>184</v>
      </c>
      <c r="D15" s="461"/>
      <c r="E15" s="461"/>
      <c r="F15" s="102"/>
      <c r="G15" s="111"/>
      <c r="H15" s="111"/>
      <c r="I15" s="111"/>
      <c r="J15" s="111"/>
      <c r="K15" s="111"/>
      <c r="L15" s="111"/>
      <c r="M15" s="111"/>
      <c r="N15" s="111"/>
      <c r="O15" s="111"/>
      <c r="P15" s="111"/>
      <c r="Q15" s="111"/>
      <c r="R15" s="111"/>
      <c r="S15" s="111"/>
      <c r="T15" s="111"/>
      <c r="U15" s="111"/>
      <c r="V15" s="111"/>
      <c r="W15" s="111"/>
      <c r="X15" s="111"/>
      <c r="Y15" s="111"/>
      <c r="Z15" s="111"/>
      <c r="AA15" s="111"/>
      <c r="AB15" s="111"/>
      <c r="AC15" s="111"/>
      <c r="AD15" s="111"/>
      <c r="AE15" s="111"/>
      <c r="AF15" s="111"/>
      <c r="AG15" s="111"/>
      <c r="AH15" s="111"/>
      <c r="AI15" s="111"/>
      <c r="AJ15" s="111"/>
      <c r="AK15" s="111"/>
      <c r="AL15" s="111"/>
      <c r="AM15" s="111"/>
      <c r="AN15" s="111"/>
      <c r="AO15" s="111"/>
      <c r="AP15" s="111"/>
      <c r="AQ15" s="111"/>
      <c r="AR15" s="111"/>
      <c r="AS15" s="111"/>
      <c r="AT15" s="111"/>
      <c r="AU15" s="111"/>
      <c r="AV15" s="111"/>
      <c r="AW15" s="111"/>
      <c r="AX15" s="111"/>
      <c r="AY15" s="111"/>
      <c r="AZ15" s="111"/>
      <c r="BA15" s="111"/>
      <c r="BB15" s="111"/>
      <c r="BC15" s="111"/>
      <c r="BD15" s="111"/>
      <c r="BE15" s="111"/>
      <c r="BF15" s="111"/>
      <c r="BG15" s="111"/>
      <c r="BH15" s="111"/>
      <c r="BI15" s="111"/>
      <c r="BJ15" s="111"/>
      <c r="BK15" s="111"/>
      <c r="BL15" s="111"/>
      <c r="BM15" s="111"/>
      <c r="BN15" s="111"/>
      <c r="BO15" s="111"/>
    </row>
    <row r="16" spans="2:67" ht="12" customHeight="1" x14ac:dyDescent="0.25">
      <c r="B16" s="101"/>
      <c r="C16" s="106" t="s">
        <v>85</v>
      </c>
      <c r="D16" s="107" t="s">
        <v>86</v>
      </c>
      <c r="E16" s="107" t="s">
        <v>87</v>
      </c>
      <c r="F16" s="102"/>
    </row>
    <row r="17" spans="2:6" ht="21" customHeight="1" x14ac:dyDescent="0.25">
      <c r="B17" s="101"/>
      <c r="C17" s="113" t="s">
        <v>185</v>
      </c>
      <c r="D17" s="144" t="s">
        <v>460</v>
      </c>
      <c r="E17" s="110" t="s">
        <v>186</v>
      </c>
      <c r="F17" s="102"/>
    </row>
    <row r="18" spans="2:6" ht="48.6" customHeight="1" x14ac:dyDescent="0.25">
      <c r="B18" s="101"/>
      <c r="C18" s="114" t="s">
        <v>379</v>
      </c>
      <c r="D18" s="407" t="s">
        <v>461</v>
      </c>
      <c r="E18" s="110" t="s">
        <v>186</v>
      </c>
      <c r="F18" s="102"/>
    </row>
    <row r="19" spans="2:6" ht="48.6" customHeight="1" x14ac:dyDescent="0.25">
      <c r="B19" s="101"/>
      <c r="C19" s="114" t="s">
        <v>369</v>
      </c>
      <c r="D19" s="407" t="s">
        <v>466</v>
      </c>
      <c r="E19" s="110" t="s">
        <v>186</v>
      </c>
      <c r="F19" s="102"/>
    </row>
    <row r="20" spans="2:6" ht="48.6" customHeight="1" x14ac:dyDescent="0.25">
      <c r="B20" s="101"/>
      <c r="C20" s="114" t="s">
        <v>370</v>
      </c>
      <c r="D20" s="407" t="s">
        <v>465</v>
      </c>
      <c r="E20" s="110" t="s">
        <v>186</v>
      </c>
      <c r="F20" s="102"/>
    </row>
    <row r="21" spans="2:6" ht="48.6" customHeight="1" x14ac:dyDescent="0.25">
      <c r="B21" s="101"/>
      <c r="C21" s="114" t="s">
        <v>326</v>
      </c>
      <c r="D21" s="407" t="s">
        <v>464</v>
      </c>
      <c r="E21" s="110" t="s">
        <v>186</v>
      </c>
      <c r="F21" s="102"/>
    </row>
    <row r="22" spans="2:6" ht="48.6" customHeight="1" x14ac:dyDescent="0.25">
      <c r="B22" s="101"/>
      <c r="C22" s="114" t="s">
        <v>372</v>
      </c>
      <c r="D22" s="407" t="s">
        <v>463</v>
      </c>
      <c r="E22" s="110" t="s">
        <v>186</v>
      </c>
      <c r="F22" s="102"/>
    </row>
    <row r="23" spans="2:6" ht="48.6" customHeight="1" x14ac:dyDescent="0.25">
      <c r="B23" s="101"/>
      <c r="C23" s="114" t="s">
        <v>147</v>
      </c>
      <c r="D23" s="407" t="s">
        <v>462</v>
      </c>
      <c r="E23" s="110" t="s">
        <v>186</v>
      </c>
      <c r="F23" s="102"/>
    </row>
    <row r="24" spans="2:6" ht="8.25" customHeight="1" thickBot="1" x14ac:dyDescent="0.3">
      <c r="B24" s="115"/>
      <c r="C24" s="116"/>
      <c r="D24" s="116"/>
      <c r="E24" s="116"/>
      <c r="F24" s="117"/>
    </row>
  </sheetData>
  <sheetProtection algorithmName="SHA-512" hashValue="44EQJVttzcuTKZNInTscaBzd9owmk1bvttwgb/SPN2Gd4TJxcylHpZLVWpXfGXiycRoGL747kdMwb9QveiNXTQ==" saltValue="702XVGbs4jvGKYs+tBpF5w=="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Methodology!A1" display="Detailed instructions and summary of the methodology" xr:uid="{00000000-0004-0000-0100-000002000000}"/>
    <hyperlink ref="D19" location="POM_PRO!A1" display="Annex I - Table 3 (and, when applicable, Annex II table 2) of Section A: Plastic packaging waste generated - placed on the market Subsection A1: Plastic packaging waste generated – placed-on-the-market approach based on producer responsibility organisatio" xr:uid="{00000000-0004-0000-0100-000003000000}"/>
    <hyperlink ref="D20" location="POM_OTH!A1" display="Annex I - Table 3 (and, when applicable, Annex II table 2) of Section A: Plastic packaging waste generated - placed on the market Subsection A2: Plastic packaging waste generated – placed-on-the-market approach based on data other than producer responsibi" xr:uid="{00000000-0004-0000-0100-000004000000}"/>
    <hyperlink ref="D23" location="RCY!A1" display="Annex I - Table 3 (and, when applicable, Annex II table 2) of Section D: Plastic packaging waste recycled" xr:uid="{00000000-0004-0000-0100-000005000000}"/>
    <hyperlink ref="D18" location="DECL_POR!A1" display="Annex I - Table 1 Amount of non-recycled plastic packaging waste (kilograms) and Annex II - Table 1 Explanation of differences with data reported under Directive 94/62/EC (report only where applicable)" xr:uid="{00000000-0004-0000-0100-000006000000}"/>
    <hyperlink ref="D17" location="'GETTING STARTED'!A1" display="Country and data collection definition. Administrative data." xr:uid="{00000000-0004-0000-0100-000007000000}"/>
    <hyperlink ref="D13" location="'Validation rules'!A1" display="Validation rules" xr:uid="{00000000-0004-0000-0100-000008000000}"/>
    <hyperlink ref="D22" location="BALANCE_GEN!A1" display="Annex I - Table 3 of Section C: Balancing decision" xr:uid="{00000000-0004-0000-0100-000009000000}"/>
    <hyperlink ref="D21" location="WCA!A1" display="Annex I - Table 3 (and, when applicable, Annex II table 2) of Section B: Plastic packaging waste generated – waste analysis approach" xr:uid="{00000000-0004-0000-0100-00000A000000}"/>
  </hyperlinks>
  <pageMargins left="0.23622047244094491" right="0.23622047244094491" top="0.74803149606299213" bottom="0.74803149606299213" header="0.31496062992125984" footer="0.31496062992125984"/>
  <pageSetup paperSize="9" scale="76" orientation="landscape"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60"/>
  <sheetViews>
    <sheetView showGridLines="0" topLeftCell="A17" zoomScaleNormal="100" workbookViewId="0">
      <selection activeCell="C54" sqref="C54:F54"/>
    </sheetView>
  </sheetViews>
  <sheetFormatPr defaultColWidth="8.7109375" defaultRowHeight="12.75" x14ac:dyDescent="0.2"/>
  <cols>
    <col min="1" max="2" width="1.42578125" style="3" customWidth="1"/>
    <col min="3" max="3" width="17.28515625" style="3" customWidth="1"/>
    <col min="4" max="4" width="20" style="3" customWidth="1"/>
    <col min="5" max="5" width="66.7109375" style="3" customWidth="1"/>
    <col min="6" max="6" width="28.71093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198"/>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471" t="str">
        <f>UPPER(Lists!K7)</f>
        <v>ANNUAL REPORTING OF PLASTIC OWN RESOURCES STATISTICAL DATA</v>
      </c>
      <c r="D4" s="471"/>
      <c r="E4" s="471"/>
      <c r="F4" s="471"/>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464" t="str">
        <f>CONCATENATE(Lists!K8," DATA COLLECTION")</f>
        <v>2024 DATA COLLECTION</v>
      </c>
      <c r="D5" s="464"/>
      <c r="E5" s="464"/>
      <c r="F5" s="464"/>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472" t="s">
        <v>187</v>
      </c>
      <c r="D7" s="472"/>
      <c r="E7" s="472"/>
      <c r="F7" s="472"/>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42.75" customHeight="1" x14ac:dyDescent="0.25">
      <c r="A8" s="124"/>
      <c r="B8" s="125"/>
      <c r="C8" s="473" t="s">
        <v>67</v>
      </c>
      <c r="D8" s="473"/>
      <c r="E8" s="473"/>
      <c r="F8" s="473"/>
      <c r="G8" s="126"/>
    </row>
    <row r="9" spans="1:61" s="95" customFormat="1" ht="24.75" customHeight="1" x14ac:dyDescent="0.25">
      <c r="A9" s="124"/>
      <c r="B9" s="125"/>
      <c r="C9" s="474" t="s">
        <v>188</v>
      </c>
      <c r="D9" s="474"/>
      <c r="E9" s="474"/>
      <c r="F9" s="474"/>
      <c r="G9" s="126"/>
    </row>
    <row r="10" spans="1:61" s="95" customFormat="1" ht="18" customHeight="1" x14ac:dyDescent="0.25">
      <c r="A10" s="124"/>
      <c r="B10" s="125"/>
      <c r="C10" s="466" t="s">
        <v>189</v>
      </c>
      <c r="D10" s="466"/>
      <c r="E10" s="466"/>
      <c r="F10" s="466"/>
      <c r="G10" s="126"/>
    </row>
    <row r="11" spans="1:61" s="95" customFormat="1" ht="18" customHeight="1" x14ac:dyDescent="0.25">
      <c r="A11" s="124"/>
      <c r="B11" s="125"/>
      <c r="C11" s="466" t="s">
        <v>190</v>
      </c>
      <c r="D11" s="466"/>
      <c r="E11" s="466"/>
      <c r="F11" s="466"/>
      <c r="G11" s="126"/>
    </row>
    <row r="12" spans="1:61" s="95" customFormat="1" ht="18" customHeight="1" x14ac:dyDescent="0.25">
      <c r="A12" s="124"/>
      <c r="B12" s="125"/>
      <c r="C12" s="466" t="s">
        <v>467</v>
      </c>
      <c r="D12" s="466"/>
      <c r="E12" s="466"/>
      <c r="F12" s="466"/>
      <c r="G12" s="126"/>
    </row>
    <row r="13" spans="1:61" s="95" customFormat="1" ht="18" customHeight="1" x14ac:dyDescent="0.25">
      <c r="A13" s="124"/>
      <c r="B13" s="125"/>
      <c r="C13" s="466" t="s">
        <v>510</v>
      </c>
      <c r="D13" s="466"/>
      <c r="E13" s="466"/>
      <c r="F13" s="466"/>
      <c r="G13" s="126"/>
    </row>
    <row r="14" spans="1:61" s="95" customFormat="1" ht="15" customHeight="1" x14ac:dyDescent="0.25">
      <c r="A14" s="124"/>
      <c r="B14" s="125"/>
      <c r="C14" s="199"/>
      <c r="D14" s="199"/>
      <c r="E14" s="199"/>
      <c r="F14" s="199"/>
      <c r="G14" s="126"/>
    </row>
    <row r="15" spans="1:61" s="95" customFormat="1" ht="17.25" customHeight="1" x14ac:dyDescent="0.25">
      <c r="A15" s="124"/>
      <c r="B15" s="125"/>
      <c r="C15" s="461" t="s">
        <v>191</v>
      </c>
      <c r="D15" s="461"/>
      <c r="E15" s="461"/>
      <c r="F15" s="461"/>
      <c r="G15" s="126"/>
    </row>
    <row r="16" spans="1:61" s="95" customFormat="1" ht="4.5" customHeight="1" x14ac:dyDescent="0.25">
      <c r="A16" s="124"/>
      <c r="B16" s="125"/>
      <c r="C16" s="127"/>
      <c r="D16" s="127"/>
      <c r="E16" s="127"/>
      <c r="F16" s="127"/>
      <c r="G16" s="126"/>
    </row>
    <row r="17" spans="1:7" s="95" customFormat="1" ht="37.5" customHeight="1" x14ac:dyDescent="0.25">
      <c r="A17" s="124"/>
      <c r="B17" s="125"/>
      <c r="C17" s="466" t="s">
        <v>192</v>
      </c>
      <c r="D17" s="466"/>
      <c r="E17" s="466"/>
      <c r="F17" s="466"/>
      <c r="G17" s="126"/>
    </row>
    <row r="18" spans="1:7" s="95" customFormat="1" ht="8.25" customHeight="1" x14ac:dyDescent="0.25">
      <c r="A18" s="124"/>
      <c r="B18" s="125"/>
      <c r="C18" s="127"/>
      <c r="D18" s="127"/>
      <c r="E18" s="127"/>
      <c r="F18" s="127"/>
      <c r="G18" s="126"/>
    </row>
    <row r="19" spans="1:7" s="95" customFormat="1" ht="17.25" customHeight="1" x14ac:dyDescent="0.25">
      <c r="A19" s="124"/>
      <c r="B19" s="125"/>
      <c r="C19" s="468" t="s">
        <v>193</v>
      </c>
      <c r="D19" s="468"/>
      <c r="E19" s="468"/>
      <c r="F19" s="468"/>
      <c r="G19" s="126"/>
    </row>
    <row r="20" spans="1:7" s="95" customFormat="1" ht="17.25" customHeight="1" x14ac:dyDescent="0.25">
      <c r="A20" s="124"/>
      <c r="B20" s="125"/>
      <c r="C20" s="127" t="s">
        <v>194</v>
      </c>
      <c r="D20" s="128" t="str">
        <f>Lists!K12</f>
        <v>WASTE</v>
      </c>
      <c r="E20" s="127"/>
      <c r="F20" s="127"/>
      <c r="G20" s="126"/>
    </row>
    <row r="21" spans="1:7" s="95" customFormat="1" ht="15" customHeight="1" x14ac:dyDescent="0.25">
      <c r="A21" s="124"/>
      <c r="B21" s="125"/>
      <c r="C21" s="127" t="s">
        <v>195</v>
      </c>
      <c r="D21" s="128" t="str">
        <f>Lists!K13</f>
        <v>WASTE_PORSDAT_A</v>
      </c>
      <c r="E21" s="127"/>
      <c r="F21" s="127"/>
      <c r="G21" s="126"/>
    </row>
    <row r="22" spans="1:7" s="95" customFormat="1" ht="6.75" customHeight="1" x14ac:dyDescent="0.25">
      <c r="A22" s="124"/>
      <c r="B22" s="125"/>
      <c r="C22" s="127"/>
      <c r="D22" s="128"/>
      <c r="E22" s="127"/>
      <c r="F22" s="127"/>
      <c r="G22" s="126"/>
    </row>
    <row r="23" spans="1:7" s="95" customFormat="1" ht="14.25" x14ac:dyDescent="0.25">
      <c r="A23" s="124"/>
      <c r="B23" s="125"/>
      <c r="C23" s="466" t="s">
        <v>525</v>
      </c>
      <c r="D23" s="466"/>
      <c r="E23" s="466"/>
      <c r="F23" s="466"/>
      <c r="G23" s="126"/>
    </row>
    <row r="24" spans="1:7" s="95" customFormat="1" ht="17.25" customHeight="1" x14ac:dyDescent="0.25">
      <c r="A24" s="124"/>
      <c r="B24" s="125"/>
      <c r="C24" s="127" t="s">
        <v>196</v>
      </c>
      <c r="D24" s="476" t="str">
        <f>Lists!K14</f>
        <v>https://webgate.ec.europa.eu/edamis4</v>
      </c>
      <c r="E24" s="476"/>
      <c r="F24" s="476"/>
      <c r="G24" s="126"/>
    </row>
    <row r="25" spans="1:7" s="95" customFormat="1" ht="17.25" customHeight="1" x14ac:dyDescent="0.25">
      <c r="A25" s="124"/>
      <c r="B25" s="125"/>
      <c r="C25" s="127" t="s">
        <v>197</v>
      </c>
      <c r="D25" s="477" t="str">
        <f>Lists!K15</f>
        <v>ESTAT-DATA-METADATA-SERVICES@ec.europa.eu</v>
      </c>
      <c r="E25" s="477"/>
      <c r="F25" s="477"/>
      <c r="G25" s="126"/>
    </row>
    <row r="26" spans="1:7" s="95" customFormat="1" ht="16.899999999999999" hidden="1" customHeight="1" x14ac:dyDescent="0.25">
      <c r="A26" s="124"/>
      <c r="B26" s="125"/>
      <c r="C26" s="127" t="s">
        <v>198</v>
      </c>
      <c r="D26" s="128">
        <f>Lists!K17</f>
        <v>0</v>
      </c>
      <c r="E26" s="127"/>
      <c r="F26" s="127"/>
      <c r="G26" s="126"/>
    </row>
    <row r="27" spans="1:7" s="95" customFormat="1" ht="20.25" customHeight="1" x14ac:dyDescent="0.2">
      <c r="A27" s="124"/>
      <c r="B27" s="125"/>
      <c r="C27" s="129" t="s">
        <v>75</v>
      </c>
      <c r="D27" s="128"/>
      <c r="E27" s="127"/>
      <c r="F27" s="127"/>
      <c r="G27" s="126"/>
    </row>
    <row r="28" spans="1:7" s="95" customFormat="1" ht="17.25" customHeight="1" x14ac:dyDescent="0.25">
      <c r="A28" s="124"/>
      <c r="B28" s="125"/>
      <c r="C28" s="127" t="s">
        <v>197</v>
      </c>
      <c r="D28" s="477" t="str">
        <f>Lists!K18</f>
        <v>ESTAT-WASTE-STATISTICS@EC.EUROPA.EU</v>
      </c>
      <c r="E28" s="477"/>
      <c r="F28" s="477"/>
      <c r="G28" s="126"/>
    </row>
    <row r="29" spans="1:7" s="95" customFormat="1" ht="7.5" customHeight="1" x14ac:dyDescent="0.25">
      <c r="A29" s="124"/>
      <c r="B29" s="125"/>
      <c r="C29" s="127"/>
      <c r="D29" s="127"/>
      <c r="E29" s="127"/>
      <c r="F29" s="127"/>
      <c r="G29" s="126"/>
    </row>
    <row r="30" spans="1:7" s="95" customFormat="1" ht="17.25" customHeight="1" x14ac:dyDescent="0.25">
      <c r="A30" s="124"/>
      <c r="B30" s="125"/>
      <c r="C30" s="461" t="s">
        <v>199</v>
      </c>
      <c r="D30" s="461"/>
      <c r="E30" s="461"/>
      <c r="F30" s="461"/>
      <c r="G30" s="126"/>
    </row>
    <row r="31" spans="1:7" s="95" customFormat="1" ht="4.5" customHeight="1" x14ac:dyDescent="0.25">
      <c r="A31" s="124"/>
      <c r="B31" s="125"/>
      <c r="C31" s="127"/>
      <c r="D31" s="127"/>
      <c r="E31" s="127"/>
      <c r="F31" s="127"/>
      <c r="G31" s="126"/>
    </row>
    <row r="32" spans="1:7" s="95" customFormat="1" ht="25.5" customHeight="1" x14ac:dyDescent="0.25">
      <c r="A32" s="124"/>
      <c r="B32" s="125"/>
      <c r="C32" s="468" t="s">
        <v>526</v>
      </c>
      <c r="D32" s="468"/>
      <c r="E32" s="468"/>
      <c r="F32" s="468"/>
      <c r="G32" s="126"/>
    </row>
    <row r="33" spans="1:7" s="95" customFormat="1" ht="17.25" customHeight="1" thickBot="1" x14ac:dyDescent="0.3">
      <c r="A33" s="124"/>
      <c r="B33" s="125"/>
      <c r="C33" s="130" t="s">
        <v>77</v>
      </c>
      <c r="D33" s="130" t="s">
        <v>78</v>
      </c>
      <c r="E33" s="127"/>
      <c r="F33" s="127"/>
      <c r="G33" s="126"/>
    </row>
    <row r="34" spans="1:7" s="95" customFormat="1" ht="17.25" customHeight="1" x14ac:dyDescent="0.25">
      <c r="A34" s="124"/>
      <c r="B34" s="125"/>
      <c r="C34" s="131" t="s">
        <v>79</v>
      </c>
      <c r="D34" s="131">
        <v>0</v>
      </c>
      <c r="E34" s="127"/>
      <c r="F34" s="127"/>
      <c r="G34" s="126"/>
    </row>
    <row r="35" spans="1:7" s="95" customFormat="1" ht="17.25" customHeight="1" x14ac:dyDescent="0.25">
      <c r="A35" s="124"/>
      <c r="B35" s="125"/>
      <c r="C35" s="132" t="s">
        <v>80</v>
      </c>
      <c r="D35" s="133"/>
      <c r="E35" s="134" t="s">
        <v>200</v>
      </c>
      <c r="F35" s="127"/>
      <c r="G35" s="126"/>
    </row>
    <row r="36" spans="1:7" s="95" customFormat="1" ht="10.5" customHeight="1" x14ac:dyDescent="0.25">
      <c r="A36" s="124"/>
      <c r="B36" s="125"/>
      <c r="C36" s="127"/>
      <c r="D36" s="127"/>
      <c r="E36" s="127"/>
      <c r="F36" s="127"/>
      <c r="G36" s="126"/>
    </row>
    <row r="37" spans="1:7" s="95" customFormat="1" ht="17.25" customHeight="1" x14ac:dyDescent="0.25">
      <c r="A37" s="124"/>
      <c r="B37" s="125"/>
      <c r="C37" s="468" t="s">
        <v>81</v>
      </c>
      <c r="D37" s="468"/>
      <c r="E37" s="468"/>
      <c r="F37" s="468"/>
      <c r="G37" s="126"/>
    </row>
    <row r="38" spans="1:7" s="95" customFormat="1" ht="17.25" customHeight="1" x14ac:dyDescent="0.25">
      <c r="A38" s="124"/>
      <c r="B38" s="125"/>
      <c r="C38" s="468" t="s">
        <v>518</v>
      </c>
      <c r="D38" s="468"/>
      <c r="E38" s="468"/>
      <c r="F38" s="468"/>
      <c r="G38" s="126"/>
    </row>
    <row r="39" spans="1:7" s="95" customFormat="1" ht="17.25" customHeight="1" x14ac:dyDescent="0.25">
      <c r="A39" s="124"/>
      <c r="B39" s="125"/>
      <c r="C39" s="468" t="s">
        <v>468</v>
      </c>
      <c r="D39" s="468"/>
      <c r="E39" s="468"/>
      <c r="F39" s="468"/>
      <c r="G39" s="126"/>
    </row>
    <row r="40" spans="1:7" s="95" customFormat="1" ht="28.5" customHeight="1" x14ac:dyDescent="0.25">
      <c r="A40" s="124"/>
      <c r="B40" s="125"/>
      <c r="C40" s="470" t="s">
        <v>457</v>
      </c>
      <c r="D40" s="470"/>
      <c r="E40" s="470"/>
      <c r="F40" s="470"/>
      <c r="G40" s="126"/>
    </row>
    <row r="41" spans="1:7" s="95" customFormat="1" ht="28.5" customHeight="1" x14ac:dyDescent="0.25">
      <c r="A41" s="124"/>
      <c r="B41" s="125"/>
      <c r="C41" s="470" t="s">
        <v>458</v>
      </c>
      <c r="D41" s="470"/>
      <c r="E41" s="470"/>
      <c r="F41" s="470"/>
      <c r="G41" s="126"/>
    </row>
    <row r="42" spans="1:7" s="95" customFormat="1" ht="5.25" customHeight="1" x14ac:dyDescent="0.25">
      <c r="A42" s="124"/>
      <c r="B42" s="125"/>
      <c r="C42" s="127"/>
      <c r="D42" s="127"/>
      <c r="E42" s="127"/>
      <c r="F42" s="127"/>
      <c r="G42" s="126"/>
    </row>
    <row r="43" spans="1:7" s="95" customFormat="1" ht="17.25" customHeight="1" x14ac:dyDescent="0.25">
      <c r="A43" s="124"/>
      <c r="B43" s="125"/>
      <c r="C43" s="461" t="s">
        <v>459</v>
      </c>
      <c r="D43" s="461"/>
      <c r="E43" s="461"/>
      <c r="F43" s="461"/>
      <c r="G43" s="126"/>
    </row>
    <row r="44" spans="1:7" s="95" customFormat="1" ht="4.5" customHeight="1" x14ac:dyDescent="0.25">
      <c r="A44" s="124"/>
      <c r="B44" s="125"/>
      <c r="C44" s="127"/>
      <c r="D44" s="127"/>
      <c r="E44" s="127"/>
      <c r="F44" s="127"/>
      <c r="G44" s="126"/>
    </row>
    <row r="45" spans="1:7" s="95" customFormat="1" ht="17.25" customHeight="1" x14ac:dyDescent="0.25">
      <c r="A45" s="124"/>
      <c r="B45" s="125"/>
      <c r="C45" s="468" t="s">
        <v>529</v>
      </c>
      <c r="D45" s="468"/>
      <c r="E45" s="468"/>
      <c r="F45" s="468"/>
      <c r="G45" s="126"/>
    </row>
    <row r="46" spans="1:7" s="95" customFormat="1" ht="36" customHeight="1" x14ac:dyDescent="0.25">
      <c r="A46" s="124"/>
      <c r="B46" s="125"/>
      <c r="C46" s="469" t="str">
        <f>Lists!K19</f>
        <v>https://circabc.europa.eu/ui/group/63da2eca-69b7-4f51-9f71-a6b4d7519046/library/32b765b9-2c10-4be4-b861-e6e48b9aa9db?p=1&amp;n=10&amp;sort=modified_DESC</v>
      </c>
      <c r="D46" s="469"/>
      <c r="E46" s="469"/>
      <c r="F46" s="469"/>
      <c r="G46" s="126"/>
    </row>
    <row r="47" spans="1:7" s="95" customFormat="1" ht="5.25" customHeight="1" x14ac:dyDescent="0.25">
      <c r="A47" s="124"/>
      <c r="B47" s="125"/>
      <c r="C47" s="127"/>
      <c r="D47" s="128"/>
      <c r="E47" s="127"/>
      <c r="F47" s="127"/>
      <c r="G47" s="126"/>
    </row>
    <row r="48" spans="1:7" s="95" customFormat="1" ht="62.65" customHeight="1" x14ac:dyDescent="0.25">
      <c r="A48" s="124"/>
      <c r="B48" s="125"/>
      <c r="C48" s="466" t="s">
        <v>527</v>
      </c>
      <c r="D48" s="466"/>
      <c r="E48" s="466"/>
      <c r="F48" s="466"/>
      <c r="G48" s="126"/>
    </row>
    <row r="49" spans="1:7" s="95" customFormat="1" ht="47.65" customHeight="1" x14ac:dyDescent="0.25">
      <c r="A49" s="124"/>
      <c r="B49" s="125"/>
      <c r="C49" s="466" t="s">
        <v>227</v>
      </c>
      <c r="D49" s="466"/>
      <c r="E49" s="466"/>
      <c r="F49" s="466"/>
      <c r="G49" s="126"/>
    </row>
    <row r="50" spans="1:7" s="95" customFormat="1" ht="22.5" customHeight="1" x14ac:dyDescent="0.25">
      <c r="A50" s="124"/>
      <c r="B50" s="125"/>
      <c r="C50" s="466" t="s">
        <v>528</v>
      </c>
      <c r="D50" s="466"/>
      <c r="E50" s="466"/>
      <c r="F50" s="466"/>
      <c r="G50" s="126"/>
    </row>
    <row r="51" spans="1:7" s="95" customFormat="1" ht="20.25" customHeight="1" x14ac:dyDescent="0.25">
      <c r="A51" s="124"/>
      <c r="B51" s="125"/>
      <c r="C51" s="467" t="str">
        <f>Lists!K18</f>
        <v>ESTAT-WASTE-STATISTICS@EC.EUROPA.EU</v>
      </c>
      <c r="D51" s="467"/>
      <c r="E51" s="467"/>
      <c r="F51" s="467"/>
      <c r="G51" s="126"/>
    </row>
    <row r="52" spans="1:7" s="95" customFormat="1" ht="17.25" customHeight="1" x14ac:dyDescent="0.25">
      <c r="A52" s="124"/>
      <c r="B52" s="125"/>
      <c r="C52" s="461" t="s">
        <v>510</v>
      </c>
      <c r="D52" s="461"/>
      <c r="E52" s="461"/>
      <c r="F52" s="461"/>
      <c r="G52" s="126"/>
    </row>
    <row r="53" spans="1:7" s="95" customFormat="1" ht="20.25" customHeight="1" x14ac:dyDescent="0.25">
      <c r="A53" s="124"/>
      <c r="B53" s="125"/>
      <c r="C53" s="475"/>
      <c r="D53" s="475"/>
      <c r="E53" s="475"/>
      <c r="F53" s="475"/>
      <c r="G53" s="126"/>
    </row>
    <row r="54" spans="1:7" s="95" customFormat="1" ht="98.65" customHeight="1" x14ac:dyDescent="0.25">
      <c r="A54" s="124"/>
      <c r="B54" s="125"/>
      <c r="C54" s="470" t="s">
        <v>509</v>
      </c>
      <c r="D54" s="470"/>
      <c r="E54" s="470"/>
      <c r="F54" s="470"/>
      <c r="G54" s="126"/>
    </row>
    <row r="55" spans="1:7" s="95" customFormat="1" ht="98.1" customHeight="1" x14ac:dyDescent="0.25">
      <c r="A55" s="124"/>
      <c r="B55" s="125"/>
      <c r="C55" s="470" t="s">
        <v>530</v>
      </c>
      <c r="D55" s="470"/>
      <c r="E55" s="470"/>
      <c r="F55" s="470"/>
      <c r="G55" s="126"/>
    </row>
    <row r="56" spans="1:7" s="95" customFormat="1" ht="6" customHeight="1" x14ac:dyDescent="0.25">
      <c r="A56" s="124"/>
      <c r="B56" s="125"/>
      <c r="C56" s="127"/>
      <c r="D56" s="127"/>
      <c r="E56" s="127"/>
      <c r="F56" s="127"/>
      <c r="G56" s="126"/>
    </row>
    <row r="57" spans="1:7" s="139" customFormat="1" ht="7.5" customHeight="1" thickBot="1" x14ac:dyDescent="0.3">
      <c r="B57" s="135"/>
      <c r="C57" s="136"/>
      <c r="D57" s="136"/>
      <c r="E57" s="136"/>
      <c r="F57" s="137"/>
      <c r="G57" s="138"/>
    </row>
    <row r="60" spans="1:7" ht="12" customHeight="1" x14ac:dyDescent="0.2"/>
  </sheetData>
  <sheetProtection algorithmName="SHA-512" hashValue="tuXQRuYaxVK7nFPvWYTcFZ4YfhDrpteYWNJlGxU140Qnt1PocgkRB8Ihy2xpYiNAr16h2QuKWZRr+Q/Blt2//w==" saltValue="tbeAkbWUCgUUuqrQamr+VQ==" spinCount="100000" sheet="1" objects="1" scenarios="1"/>
  <mergeCells count="34">
    <mergeCell ref="C55:F55"/>
    <mergeCell ref="C54:F54"/>
    <mergeCell ref="C53:F53"/>
    <mergeCell ref="C52:F52"/>
    <mergeCell ref="C13:F13"/>
    <mergeCell ref="C32:F32"/>
    <mergeCell ref="C37:F37"/>
    <mergeCell ref="C38:F38"/>
    <mergeCell ref="C39:F39"/>
    <mergeCell ref="C40:F40"/>
    <mergeCell ref="D24:F24"/>
    <mergeCell ref="D25:F25"/>
    <mergeCell ref="D28:F28"/>
    <mergeCell ref="C4:F4"/>
    <mergeCell ref="C5:F5"/>
    <mergeCell ref="C7:F7"/>
    <mergeCell ref="C8:F8"/>
    <mergeCell ref="C9:F9"/>
    <mergeCell ref="C10:F10"/>
    <mergeCell ref="C11:F11"/>
    <mergeCell ref="C12:F12"/>
    <mergeCell ref="C50:F50"/>
    <mergeCell ref="C51:F51"/>
    <mergeCell ref="C43:F43"/>
    <mergeCell ref="C45:F45"/>
    <mergeCell ref="C46:F46"/>
    <mergeCell ref="C48:F48"/>
    <mergeCell ref="C49:F49"/>
    <mergeCell ref="C41:F41"/>
    <mergeCell ref="C15:F15"/>
    <mergeCell ref="C17:F17"/>
    <mergeCell ref="C19:F19"/>
    <mergeCell ref="C23:F23"/>
    <mergeCell ref="C30:F30"/>
  </mergeCells>
  <hyperlinks>
    <hyperlink ref="D24" r:id="rId1" display="https://webgate.ec.europa.eu/edamis/helpcenter/website/index.htm" xr:uid="{00000000-0004-0000-0200-000000000000}"/>
    <hyperlink ref="C46:F46" r:id="rId2" display="https://circabc.europa.eu/ui/group/63da2eca-69b7-4f51-9f71-a6b4d7519046/library/32b765b9-2c10-4be4-b861-e6e48b9aa9db?p=1&amp;n=10&amp;sort=modified_DESC" xr:uid="{00000000-0004-0000-0200-000001000000}"/>
    <hyperlink ref="D24:F24" r:id="rId3" display="https://webgate.ec.europa.eu/edamis4" xr:uid="{DF45B3C4-CBDA-42C1-B3B8-CB87B8ACE230}"/>
    <hyperlink ref="D25:F25" r:id="rId4" display="mailto:ESTAT-DATA-METADATA-SERVICES@ec.europa.eu" xr:uid="{43DB78E0-EB4A-4C11-ADF9-E88CB93E4C61}"/>
    <hyperlink ref="D28:F28" r:id="rId5" display="mailto:ESTAT-WASTE-STATISTICS@EC.EUROPA.EU" xr:uid="{CEC12BC4-004E-4416-8865-42AB6ED671C9}"/>
    <hyperlink ref="C51:F51" r:id="rId6" display="mailto:ESTAT-WASTE-STATISTICS@EC.EUROPA.EU" xr:uid="{1CFDE7F4-E44C-41CA-A907-DEE9F2D24FCE}"/>
  </hyperlinks>
  <pageMargins left="0.23622047244094491" right="0.23622047244094491" top="0.74803149606299213" bottom="0.74803149606299213" header="0.31496062992125984" footer="0.31496062992125984"/>
  <pageSetup paperSize="9" scale="73" fitToHeight="0" orientation="portrait" r:id="rId7"/>
  <headerFooter>
    <oddFooter>&amp;L&amp;F&amp;CPage &amp;P of &amp;N&amp;R&amp;A</oddFooter>
  </headerFooter>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B9C337"/>
    <pageSetUpPr fitToPage="1"/>
  </sheetPr>
  <dimension ref="A1:BI41"/>
  <sheetViews>
    <sheetView showGridLines="0" topLeftCell="A30" workbookViewId="0">
      <selection activeCell="C30" sqref="C30:F30"/>
    </sheetView>
  </sheetViews>
  <sheetFormatPr defaultColWidth="8.7109375" defaultRowHeight="12.75" x14ac:dyDescent="0.2"/>
  <cols>
    <col min="1" max="2" width="1.42578125" style="3" customWidth="1"/>
    <col min="3" max="3" width="17.28515625" style="3" customWidth="1"/>
    <col min="4" max="4" width="20" style="3" customWidth="1"/>
    <col min="5" max="5" width="66.7109375" style="3" customWidth="1"/>
    <col min="6" max="6" width="28.7109375" style="3" customWidth="1"/>
    <col min="7" max="7" width="1.28515625" style="3" customWidth="1"/>
    <col min="8"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198"/>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471" t="str">
        <f>UPPER(Lists!K7)</f>
        <v>ANNUAL REPORTING OF PLASTIC OWN RESOURCES STATISTICAL DATA</v>
      </c>
      <c r="D4" s="471"/>
      <c r="E4" s="471"/>
      <c r="F4" s="471"/>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464" t="str">
        <f>CONCATENATE(Lists!K8," DATA COLLECTION")</f>
        <v>2024 DATA COLLECTION</v>
      </c>
      <c r="D5" s="464"/>
      <c r="E5" s="464"/>
      <c r="F5" s="464"/>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472" t="s">
        <v>213</v>
      </c>
      <c r="D7" s="472"/>
      <c r="E7" s="472"/>
      <c r="F7" s="472"/>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24" customHeight="1" x14ac:dyDescent="0.25">
      <c r="A8" s="124"/>
      <c r="B8" s="125"/>
      <c r="C8" s="474" t="s">
        <v>188</v>
      </c>
      <c r="D8" s="474"/>
      <c r="E8" s="474"/>
      <c r="F8" s="474"/>
      <c r="G8" s="126"/>
    </row>
    <row r="9" spans="1:61" s="141" customFormat="1" ht="18" customHeight="1" x14ac:dyDescent="0.25">
      <c r="A9" s="149"/>
      <c r="B9" s="125"/>
      <c r="C9" s="466" t="s">
        <v>214</v>
      </c>
      <c r="D9" s="466"/>
      <c r="E9" s="466"/>
      <c r="F9" s="466"/>
      <c r="G9" s="126"/>
    </row>
    <row r="10" spans="1:61" s="141" customFormat="1" ht="18" customHeight="1" x14ac:dyDescent="0.25">
      <c r="A10" s="149"/>
      <c r="B10" s="125"/>
      <c r="C10" s="466" t="s">
        <v>215</v>
      </c>
      <c r="D10" s="466"/>
      <c r="E10" s="466"/>
      <c r="F10" s="466"/>
      <c r="G10" s="126"/>
    </row>
    <row r="11" spans="1:61" s="141" customFormat="1" ht="18" customHeight="1" x14ac:dyDescent="0.25">
      <c r="A11" s="149"/>
      <c r="B11" s="125"/>
      <c r="C11" s="466" t="s">
        <v>216</v>
      </c>
      <c r="D11" s="466"/>
      <c r="E11" s="466"/>
      <c r="F11" s="466"/>
      <c r="G11" s="126"/>
    </row>
    <row r="12" spans="1:61" s="141" customFormat="1" ht="18" customHeight="1" x14ac:dyDescent="0.25">
      <c r="A12" s="149"/>
      <c r="B12" s="125"/>
      <c r="C12" s="470" t="s">
        <v>469</v>
      </c>
      <c r="D12" s="470"/>
      <c r="E12" s="470"/>
      <c r="F12" s="470"/>
      <c r="G12" s="126"/>
    </row>
    <row r="13" spans="1:61" s="95" customFormat="1" ht="9.75" customHeight="1" x14ac:dyDescent="0.25">
      <c r="A13" s="124"/>
      <c r="B13" s="125"/>
      <c r="C13" s="127"/>
      <c r="D13" s="127"/>
      <c r="E13" s="127"/>
      <c r="F13" s="127"/>
      <c r="G13" s="126"/>
    </row>
    <row r="14" spans="1:61" s="95" customFormat="1" ht="17.25" customHeight="1" x14ac:dyDescent="0.25">
      <c r="A14" s="124"/>
      <c r="B14" s="125"/>
      <c r="C14" s="461" t="s">
        <v>214</v>
      </c>
      <c r="D14" s="461"/>
      <c r="E14" s="461"/>
      <c r="F14" s="461"/>
      <c r="G14" s="126"/>
    </row>
    <row r="15" spans="1:61" s="95" customFormat="1" ht="4.5" customHeight="1" x14ac:dyDescent="0.25">
      <c r="A15" s="124"/>
      <c r="B15" s="125"/>
      <c r="C15" s="127"/>
      <c r="D15" s="127"/>
      <c r="E15" s="127"/>
      <c r="F15" s="127"/>
      <c r="G15" s="126"/>
    </row>
    <row r="16" spans="1:61" s="95" customFormat="1" ht="69.599999999999994" customHeight="1" x14ac:dyDescent="0.25">
      <c r="A16" s="124"/>
      <c r="B16" s="125"/>
      <c r="C16" s="466" t="s">
        <v>531</v>
      </c>
      <c r="D16" s="466"/>
      <c r="E16" s="466"/>
      <c r="F16" s="466"/>
      <c r="G16" s="126"/>
    </row>
    <row r="17" spans="1:7" s="95" customFormat="1" ht="5.25" customHeight="1" x14ac:dyDescent="0.25">
      <c r="A17" s="124"/>
      <c r="B17" s="125"/>
      <c r="C17" s="127"/>
      <c r="D17" s="127"/>
      <c r="E17" s="127"/>
      <c r="F17" s="127"/>
      <c r="G17" s="126"/>
    </row>
    <row r="18" spans="1:7" s="95" customFormat="1" ht="98.1" customHeight="1" x14ac:dyDescent="0.25">
      <c r="A18" s="124"/>
      <c r="B18" s="125"/>
      <c r="C18" s="466" t="s">
        <v>522</v>
      </c>
      <c r="D18" s="466"/>
      <c r="E18" s="466"/>
      <c r="F18" s="466"/>
      <c r="G18" s="126"/>
    </row>
    <row r="19" spans="1:7" s="95" customFormat="1" ht="3.75" customHeight="1" x14ac:dyDescent="0.25">
      <c r="A19" s="124"/>
      <c r="B19" s="125"/>
      <c r="C19" s="127"/>
      <c r="D19" s="127"/>
      <c r="E19" s="127"/>
      <c r="F19" s="127"/>
      <c r="G19" s="126"/>
    </row>
    <row r="20" spans="1:7" s="95" customFormat="1" ht="17.25" customHeight="1" x14ac:dyDescent="0.25">
      <c r="A20" s="124"/>
      <c r="B20" s="125"/>
      <c r="C20" s="127" t="s">
        <v>217</v>
      </c>
      <c r="D20" s="128"/>
      <c r="E20" s="127"/>
      <c r="F20" s="127"/>
      <c r="G20" s="126"/>
    </row>
    <row r="21" spans="1:7" s="95" customFormat="1" ht="37.5" customHeight="1" x14ac:dyDescent="0.25">
      <c r="A21" s="124"/>
      <c r="B21" s="125"/>
      <c r="C21" s="469" t="str">
        <f>Lists!K19</f>
        <v>https://circabc.europa.eu/ui/group/63da2eca-69b7-4f51-9f71-a6b4d7519046/library/32b765b9-2c10-4be4-b861-e6e48b9aa9db?p=1&amp;n=10&amp;sort=modified_DESC</v>
      </c>
      <c r="D21" s="469"/>
      <c r="E21" s="469"/>
      <c r="F21" s="469"/>
      <c r="G21" s="126"/>
    </row>
    <row r="22" spans="1:7" s="95" customFormat="1" ht="5.25" customHeight="1" x14ac:dyDescent="0.25">
      <c r="A22" s="124"/>
      <c r="B22" s="125"/>
      <c r="C22" s="127"/>
      <c r="D22" s="127"/>
      <c r="E22" s="127"/>
      <c r="F22" s="127"/>
      <c r="G22" s="126"/>
    </row>
    <row r="23" spans="1:7" s="95" customFormat="1" ht="17.25" customHeight="1" x14ac:dyDescent="0.25">
      <c r="A23" s="124"/>
      <c r="B23" s="125"/>
      <c r="C23" s="461" t="s">
        <v>218</v>
      </c>
      <c r="D23" s="461"/>
      <c r="E23" s="461"/>
      <c r="F23" s="461"/>
      <c r="G23" s="126"/>
    </row>
    <row r="24" spans="1:7" s="95" customFormat="1" ht="6" customHeight="1" x14ac:dyDescent="0.25">
      <c r="A24" s="124"/>
      <c r="B24" s="125"/>
      <c r="C24" s="127"/>
      <c r="D24" s="127"/>
      <c r="E24" s="127"/>
      <c r="F24" s="127"/>
      <c r="G24" s="126"/>
    </row>
    <row r="25" spans="1:7" s="95" customFormat="1" ht="47.65" customHeight="1" x14ac:dyDescent="0.25">
      <c r="A25" s="124"/>
      <c r="B25" s="125"/>
      <c r="C25" s="466" t="s">
        <v>470</v>
      </c>
      <c r="D25" s="466"/>
      <c r="E25" s="466"/>
      <c r="F25" s="466"/>
      <c r="G25" s="126"/>
    </row>
    <row r="26" spans="1:7" s="95" customFormat="1" ht="49.5" customHeight="1" x14ac:dyDescent="0.25">
      <c r="A26" s="124"/>
      <c r="B26" s="125"/>
      <c r="C26" s="466" t="s">
        <v>471</v>
      </c>
      <c r="D26" s="466"/>
      <c r="E26" s="466"/>
      <c r="F26" s="466"/>
      <c r="G26" s="126"/>
    </row>
    <row r="27" spans="1:7" s="95" customFormat="1" ht="39" customHeight="1" x14ac:dyDescent="0.25">
      <c r="A27" s="124"/>
      <c r="B27" s="125"/>
      <c r="C27" s="466" t="s">
        <v>472</v>
      </c>
      <c r="D27" s="466"/>
      <c r="E27" s="466"/>
      <c r="F27" s="466"/>
      <c r="G27" s="126"/>
    </row>
    <row r="28" spans="1:7" s="95" customFormat="1" ht="41.65" customHeight="1" x14ac:dyDescent="0.25">
      <c r="A28" s="124"/>
      <c r="B28" s="125"/>
      <c r="C28" s="466" t="s">
        <v>532</v>
      </c>
      <c r="D28" s="466"/>
      <c r="E28" s="466"/>
      <c r="F28" s="466"/>
      <c r="G28" s="126"/>
    </row>
    <row r="29" spans="1:7" s="95" customFormat="1" ht="25.5" customHeight="1" x14ac:dyDescent="0.25">
      <c r="A29" s="124"/>
      <c r="B29" s="125"/>
      <c r="C29" s="466" t="s">
        <v>524</v>
      </c>
      <c r="D29" s="468"/>
      <c r="E29" s="468"/>
      <c r="F29" s="468"/>
      <c r="G29" s="126"/>
    </row>
    <row r="30" spans="1:7" s="95" customFormat="1" ht="37.5" customHeight="1" x14ac:dyDescent="0.25">
      <c r="A30" s="124"/>
      <c r="B30" s="125"/>
      <c r="C30" s="469" t="str">
        <f>Lists!K20</f>
        <v>https://circabc.europa.eu/ui/group/63da2eca-69b7-4f51-9f71-a6b4d7519046/library/32b765b9-2c10-4be4-b861-e6e48b9aa9db?p=1&amp;n=10&amp;sort=modified_DESC</v>
      </c>
      <c r="D30" s="469"/>
      <c r="E30" s="469"/>
      <c r="F30" s="469"/>
      <c r="G30" s="126"/>
    </row>
    <row r="31" spans="1:7" s="95" customFormat="1" ht="5.25" customHeight="1" x14ac:dyDescent="0.25">
      <c r="A31" s="124"/>
      <c r="B31" s="125"/>
      <c r="C31" s="127"/>
      <c r="D31" s="127"/>
      <c r="E31" s="127"/>
      <c r="F31" s="127"/>
      <c r="G31" s="126"/>
    </row>
    <row r="32" spans="1:7" s="95" customFormat="1" ht="17.25" customHeight="1" x14ac:dyDescent="0.25">
      <c r="A32" s="124"/>
      <c r="B32" s="125"/>
      <c r="C32" s="461" t="s">
        <v>216</v>
      </c>
      <c r="D32" s="461"/>
      <c r="E32" s="461"/>
      <c r="F32" s="461"/>
      <c r="G32" s="126"/>
    </row>
    <row r="33" spans="1:7" s="95" customFormat="1" ht="7.5" customHeight="1" x14ac:dyDescent="0.25">
      <c r="A33" s="124"/>
      <c r="B33" s="125"/>
      <c r="C33" s="127"/>
      <c r="D33" s="127"/>
      <c r="E33" s="127"/>
      <c r="F33" s="127"/>
      <c r="G33" s="126"/>
    </row>
    <row r="34" spans="1:7" s="95" customFormat="1" ht="36" customHeight="1" x14ac:dyDescent="0.25">
      <c r="A34" s="124"/>
      <c r="B34" s="125"/>
      <c r="C34" s="466" t="s">
        <v>533</v>
      </c>
      <c r="D34" s="466"/>
      <c r="E34" s="466"/>
      <c r="F34" s="466"/>
      <c r="G34" s="126"/>
    </row>
    <row r="35" spans="1:7" s="95" customFormat="1" ht="27" customHeight="1" x14ac:dyDescent="0.25">
      <c r="A35" s="124"/>
      <c r="B35" s="125"/>
      <c r="C35" s="468" t="s">
        <v>219</v>
      </c>
      <c r="D35" s="468"/>
      <c r="E35" s="468"/>
      <c r="F35" s="468"/>
      <c r="G35" s="126"/>
    </row>
    <row r="36" spans="1:7" s="95" customFormat="1" ht="41.65" customHeight="1" x14ac:dyDescent="0.25">
      <c r="A36" s="124"/>
      <c r="B36" s="125"/>
      <c r="C36" s="466" t="s">
        <v>220</v>
      </c>
      <c r="D36" s="466"/>
      <c r="E36" s="466"/>
      <c r="F36" s="466"/>
      <c r="G36" s="126"/>
    </row>
    <row r="37" spans="1:7" s="95" customFormat="1" ht="112.15" customHeight="1" x14ac:dyDescent="0.25">
      <c r="A37" s="124"/>
      <c r="B37" s="125"/>
      <c r="C37" s="466" t="s">
        <v>473</v>
      </c>
      <c r="D37" s="466"/>
      <c r="E37" s="466"/>
      <c r="F37" s="466"/>
      <c r="G37" s="126"/>
    </row>
    <row r="38" spans="1:7" s="95" customFormat="1" ht="186.6" customHeight="1" x14ac:dyDescent="0.25">
      <c r="A38" s="124"/>
      <c r="B38" s="125"/>
      <c r="C38" s="466" t="s">
        <v>534</v>
      </c>
      <c r="D38" s="466"/>
      <c r="E38" s="466"/>
      <c r="F38" s="466"/>
      <c r="G38" s="126"/>
    </row>
    <row r="39" spans="1:7" s="95" customFormat="1" ht="17.25" customHeight="1" x14ac:dyDescent="0.25">
      <c r="A39" s="124"/>
      <c r="B39" s="125"/>
      <c r="C39" s="478" t="s">
        <v>469</v>
      </c>
      <c r="D39" s="478"/>
      <c r="E39" s="478"/>
      <c r="F39" s="478"/>
      <c r="G39" s="126"/>
    </row>
    <row r="40" spans="1:7" s="95" customFormat="1" ht="159" customHeight="1" x14ac:dyDescent="0.25">
      <c r="A40" s="124"/>
      <c r="B40" s="125"/>
      <c r="C40" s="479" t="s">
        <v>535</v>
      </c>
      <c r="D40" s="479"/>
      <c r="E40" s="479"/>
      <c r="F40" s="479"/>
      <c r="G40" s="126"/>
    </row>
    <row r="41" spans="1:7" s="139" customFormat="1" ht="7.5" customHeight="1" thickBot="1" x14ac:dyDescent="0.3">
      <c r="B41" s="135"/>
      <c r="C41" s="136"/>
      <c r="D41" s="136"/>
      <c r="E41" s="136"/>
      <c r="F41" s="137"/>
      <c r="G41" s="138"/>
    </row>
  </sheetData>
  <sheetProtection algorithmName="SHA-512" hashValue="k5c4+zs+Dqab2H1NxzJR1rblr2uj8KL7VuHdgYnJhajuDT5mSV6AcNDKmYi+wEgUFTtZu+9otThLDt80j1pzOQ==" saltValue="vrnY94mTtLBtnmN3eKkqDg==" spinCount="100000" sheet="1" objects="1" scenarios="1"/>
  <mergeCells count="27">
    <mergeCell ref="C29:F29"/>
    <mergeCell ref="C30:F30"/>
    <mergeCell ref="C34:F34"/>
    <mergeCell ref="C35:F35"/>
    <mergeCell ref="C26:F26"/>
    <mergeCell ref="C38:F38"/>
    <mergeCell ref="C39:F39"/>
    <mergeCell ref="C40:F40"/>
    <mergeCell ref="C11:F11"/>
    <mergeCell ref="C16:F16"/>
    <mergeCell ref="C18:F18"/>
    <mergeCell ref="C21:F21"/>
    <mergeCell ref="C25:F25"/>
    <mergeCell ref="C12:F12"/>
    <mergeCell ref="C36:F36"/>
    <mergeCell ref="C37:F37"/>
    <mergeCell ref="C14:F14"/>
    <mergeCell ref="C23:F23"/>
    <mergeCell ref="C32:F32"/>
    <mergeCell ref="C27:F27"/>
    <mergeCell ref="C28:F28"/>
    <mergeCell ref="C10:F10"/>
    <mergeCell ref="C4:F4"/>
    <mergeCell ref="C5:F5"/>
    <mergeCell ref="C7:F7"/>
    <mergeCell ref="C8:F8"/>
    <mergeCell ref="C9:F9"/>
  </mergeCells>
  <hyperlinks>
    <hyperlink ref="C21:F21" r:id="rId1" display="https://circabc.europa.eu/ui/group/63da2eca-69b7-4f51-9f71-a6b4d7519046/library/32b765b9-2c10-4be4-b861-e6e48b9aa9db?p=1&amp;n=10&amp;sort=modified_DESC" xr:uid="{00000000-0004-0000-0300-000000000000}"/>
    <hyperlink ref="C30:F30" r:id="rId2" display="https://circabc.europa.eu/ui/group/63da2eca-69b7-4f51-9f71-a6b4d7519046/library/32b765b9-2c10-4be4-b861-e6e48b9aa9db?p=1&amp;n=10&amp;sort=modified_DESC" xr:uid="{00000000-0004-0000-0300-000001000000}"/>
  </hyperlinks>
  <pageMargins left="0.70866141732283472" right="0.70866141732283472" top="0.74803149606299213" bottom="0.74803149606299213" header="0.31496062992125984" footer="0.31496062992125984"/>
  <pageSetup paperSize="9" scale="63" orientation="portrait"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B9C337"/>
    <pageSetUpPr fitToPage="1"/>
  </sheetPr>
  <dimension ref="A1:BI36"/>
  <sheetViews>
    <sheetView showGridLines="0" workbookViewId="0"/>
  </sheetViews>
  <sheetFormatPr defaultColWidth="8.7109375" defaultRowHeight="12.75" x14ac:dyDescent="0.2"/>
  <cols>
    <col min="1" max="2" width="1.42578125" style="3" customWidth="1"/>
    <col min="3" max="3" width="4.42578125" style="3" customWidth="1"/>
    <col min="4" max="4" width="29.28515625" style="3" customWidth="1"/>
    <col min="5" max="5" width="57.5703125" style="3" customWidth="1"/>
    <col min="6" max="6" width="35.7109375" style="3" customWidth="1"/>
    <col min="7" max="7" width="1.28515625" style="3" customWidth="1"/>
    <col min="8" max="8" width="8.7109375" style="3"/>
    <col min="9" max="9" width="8.7109375" style="185"/>
    <col min="10" max="16384" width="8.7109375" style="3"/>
  </cols>
  <sheetData>
    <row r="1" spans="1:61" s="5" customFormat="1" thickBot="1" x14ac:dyDescent="0.3">
      <c r="E1" s="9"/>
      <c r="F1" s="9"/>
      <c r="G1" s="9"/>
      <c r="H1" s="9"/>
      <c r="I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row>
    <row r="2" spans="1:61" s="11" customFormat="1" ht="42" customHeight="1" x14ac:dyDescent="0.2">
      <c r="B2" s="89"/>
      <c r="C2" s="198"/>
      <c r="D2" s="118"/>
      <c r="E2" s="118"/>
      <c r="F2" s="118"/>
      <c r="G2" s="119"/>
      <c r="H2" s="10"/>
      <c r="I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row>
    <row r="3" spans="1:61" s="5" customFormat="1" ht="17.25" customHeight="1" x14ac:dyDescent="0.25">
      <c r="B3" s="96"/>
      <c r="C3" s="120"/>
      <c r="D3" s="121"/>
      <c r="E3" s="121"/>
      <c r="F3" s="85" t="str">
        <f>UPPER(Lists!K3)</f>
        <v>STATISTICAL OFFICE OF THE EUROPEAN UNION</v>
      </c>
      <c r="G3" s="122"/>
      <c r="H3" s="9"/>
      <c r="I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row>
    <row r="4" spans="1:61" s="5" customFormat="1" ht="22.5" customHeight="1" x14ac:dyDescent="0.25">
      <c r="B4" s="96"/>
      <c r="C4" s="471" t="str">
        <f>UPPER(Lists!K7)</f>
        <v>ANNUAL REPORTING OF PLASTIC OWN RESOURCES STATISTICAL DATA</v>
      </c>
      <c r="D4" s="471"/>
      <c r="E4" s="471"/>
      <c r="F4" s="471"/>
      <c r="G4" s="122"/>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row>
    <row r="5" spans="1:61" s="5" customFormat="1" ht="21.75" customHeight="1" x14ac:dyDescent="0.25">
      <c r="B5" s="98"/>
      <c r="C5" s="464" t="str">
        <f>CONCATENATE(Lists!K8," DATA COLLECTION")</f>
        <v>2024 DATA COLLECTION</v>
      </c>
      <c r="D5" s="464"/>
      <c r="E5" s="464"/>
      <c r="F5" s="464"/>
      <c r="G5" s="122"/>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row>
    <row r="6" spans="1:61" s="5" customFormat="1" ht="15" customHeight="1" thickBot="1" x14ac:dyDescent="0.3">
      <c r="B6" s="98"/>
      <c r="C6" s="100"/>
      <c r="D6" s="100"/>
      <c r="E6" s="100"/>
      <c r="F6" s="100"/>
      <c r="G6" s="122"/>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1" s="95" customFormat="1" ht="39" customHeight="1" thickBot="1" x14ac:dyDescent="0.3">
      <c r="B7" s="101"/>
      <c r="C7" s="472" t="s">
        <v>209</v>
      </c>
      <c r="D7" s="472"/>
      <c r="E7" s="472"/>
      <c r="F7" s="472"/>
      <c r="G7" s="123"/>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row>
    <row r="8" spans="1:61" s="95" customFormat="1" ht="24" customHeight="1" x14ac:dyDescent="0.25">
      <c r="A8" s="124"/>
      <c r="B8" s="125"/>
      <c r="C8" s="474" t="s">
        <v>188</v>
      </c>
      <c r="D8" s="474"/>
      <c r="E8" s="474"/>
      <c r="F8" s="474"/>
      <c r="G8" s="126"/>
      <c r="I8" s="193"/>
    </row>
    <row r="9" spans="1:61" s="141" customFormat="1" ht="18" customHeight="1" x14ac:dyDescent="0.25">
      <c r="A9" s="149"/>
      <c r="B9" s="125"/>
      <c r="C9" s="466" t="s">
        <v>210</v>
      </c>
      <c r="D9" s="466"/>
      <c r="E9" s="466"/>
      <c r="F9" s="466"/>
      <c r="G9" s="126"/>
      <c r="I9" s="194"/>
    </row>
    <row r="10" spans="1:61" s="141" customFormat="1" ht="18" customHeight="1" x14ac:dyDescent="0.25">
      <c r="A10" s="149"/>
      <c r="B10" s="125"/>
      <c r="C10" s="466" t="s">
        <v>211</v>
      </c>
      <c r="D10" s="466"/>
      <c r="E10" s="466"/>
      <c r="F10" s="466"/>
      <c r="G10" s="126"/>
      <c r="I10" s="194"/>
    </row>
    <row r="11" spans="1:61" s="95" customFormat="1" ht="9.75" customHeight="1" x14ac:dyDescent="0.25">
      <c r="A11" s="124"/>
      <c r="B11" s="125"/>
      <c r="C11" s="127"/>
      <c r="D11" s="127"/>
      <c r="E11" s="127"/>
      <c r="F11" s="127"/>
      <c r="G11" s="126"/>
      <c r="I11" s="193"/>
    </row>
    <row r="12" spans="1:61" s="95" customFormat="1" ht="5.25" customHeight="1" x14ac:dyDescent="0.25">
      <c r="A12" s="124"/>
      <c r="B12" s="125"/>
      <c r="C12" s="127"/>
      <c r="D12" s="127"/>
      <c r="E12" s="127"/>
      <c r="F12" s="127"/>
      <c r="G12" s="126"/>
      <c r="I12" s="193"/>
    </row>
    <row r="13" spans="1:61" s="95" customFormat="1" ht="17.25" customHeight="1" x14ac:dyDescent="0.25">
      <c r="A13" s="124"/>
      <c r="B13" s="125"/>
      <c r="C13" s="461" t="s">
        <v>212</v>
      </c>
      <c r="D13" s="461"/>
      <c r="E13" s="461"/>
      <c r="F13" s="461"/>
      <c r="G13" s="126"/>
      <c r="I13" s="193"/>
    </row>
    <row r="14" spans="1:61" s="95" customFormat="1" ht="6" customHeight="1" x14ac:dyDescent="0.25">
      <c r="A14" s="124"/>
      <c r="B14" s="125"/>
      <c r="C14" s="127"/>
      <c r="D14" s="127"/>
      <c r="E14" s="127"/>
      <c r="F14" s="127"/>
      <c r="G14" s="126"/>
      <c r="I14" s="193"/>
    </row>
    <row r="15" spans="1:61" s="95" customFormat="1" ht="21.6" customHeight="1" x14ac:dyDescent="0.25">
      <c r="A15" s="124"/>
      <c r="B15" s="125"/>
      <c r="C15" s="466" t="s">
        <v>228</v>
      </c>
      <c r="D15" s="466"/>
      <c r="E15" s="466"/>
      <c r="F15" s="466"/>
      <c r="G15" s="126"/>
      <c r="I15" s="193"/>
    </row>
    <row r="16" spans="1:61" s="95" customFormat="1" ht="103.15" customHeight="1" x14ac:dyDescent="0.25">
      <c r="A16" s="124"/>
      <c r="B16" s="125"/>
      <c r="C16" s="466" t="s">
        <v>509</v>
      </c>
      <c r="D16" s="466"/>
      <c r="E16" s="466"/>
      <c r="F16" s="466"/>
      <c r="G16" s="126"/>
      <c r="I16" s="193"/>
    </row>
    <row r="17" spans="1:9" s="95" customFormat="1" ht="21" customHeight="1" x14ac:dyDescent="0.25">
      <c r="A17" s="124"/>
      <c r="B17" s="125"/>
      <c r="C17" s="473" t="s">
        <v>474</v>
      </c>
      <c r="D17" s="480"/>
      <c r="E17" s="480"/>
      <c r="F17" s="480"/>
      <c r="G17" s="126"/>
      <c r="I17" s="193"/>
    </row>
    <row r="18" spans="1:9" s="95" customFormat="1" ht="46.5" customHeight="1" x14ac:dyDescent="0.25">
      <c r="A18" s="124"/>
      <c r="B18" s="125"/>
      <c r="C18" s="409"/>
      <c r="D18" s="409" t="s">
        <v>476</v>
      </c>
      <c r="E18" s="408" t="s">
        <v>477</v>
      </c>
      <c r="F18" s="408" t="s">
        <v>475</v>
      </c>
      <c r="G18" s="126"/>
      <c r="I18" s="193"/>
    </row>
    <row r="19" spans="1:9" s="95" customFormat="1" ht="46.5" customHeight="1" x14ac:dyDescent="0.25">
      <c r="A19" s="124"/>
      <c r="B19" s="125"/>
      <c r="C19" s="409"/>
      <c r="D19" s="409" t="s">
        <v>478</v>
      </c>
      <c r="E19" s="410" t="s">
        <v>486</v>
      </c>
      <c r="F19" s="410" t="s">
        <v>487</v>
      </c>
      <c r="G19" s="126"/>
      <c r="I19" s="193"/>
    </row>
    <row r="20" spans="1:9" s="95" customFormat="1" ht="72.599999999999994" customHeight="1" x14ac:dyDescent="0.25">
      <c r="A20" s="124"/>
      <c r="B20" s="125"/>
      <c r="C20" s="411"/>
      <c r="D20" s="411" t="s">
        <v>488</v>
      </c>
      <c r="E20" s="410" t="s">
        <v>489</v>
      </c>
      <c r="F20" s="410" t="s">
        <v>487</v>
      </c>
      <c r="G20" s="126"/>
      <c r="I20" s="193"/>
    </row>
    <row r="21" spans="1:9" s="95" customFormat="1" ht="72.599999999999994" customHeight="1" x14ac:dyDescent="0.25">
      <c r="A21" s="124"/>
      <c r="B21" s="125"/>
      <c r="C21" s="411"/>
      <c r="D21" s="411" t="s">
        <v>490</v>
      </c>
      <c r="E21" s="410" t="s">
        <v>491</v>
      </c>
      <c r="F21" s="412" t="s">
        <v>475</v>
      </c>
      <c r="G21" s="126"/>
      <c r="I21" s="193"/>
    </row>
    <row r="22" spans="1:9" s="95" customFormat="1" ht="87.6" customHeight="1" x14ac:dyDescent="0.25">
      <c r="A22" s="124"/>
      <c r="B22" s="125"/>
      <c r="C22" s="411"/>
      <c r="D22" s="411" t="s">
        <v>492</v>
      </c>
      <c r="E22" s="410" t="s">
        <v>493</v>
      </c>
      <c r="F22" s="412" t="s">
        <v>475</v>
      </c>
      <c r="G22" s="126"/>
      <c r="I22" s="193"/>
    </row>
    <row r="23" spans="1:9" s="95" customFormat="1" ht="87.6" customHeight="1" x14ac:dyDescent="0.25">
      <c r="A23" s="124"/>
      <c r="B23" s="125"/>
      <c r="C23" s="411"/>
      <c r="D23" s="411" t="s">
        <v>494</v>
      </c>
      <c r="E23" s="410" t="s">
        <v>495</v>
      </c>
      <c r="F23" s="412" t="s">
        <v>475</v>
      </c>
      <c r="G23" s="126"/>
      <c r="I23" s="193"/>
    </row>
    <row r="24" spans="1:9" s="95" customFormat="1" ht="87.6" customHeight="1" x14ac:dyDescent="0.25">
      <c r="A24" s="124"/>
      <c r="B24" s="125"/>
      <c r="C24" s="411"/>
      <c r="D24" s="411" t="s">
        <v>496</v>
      </c>
      <c r="E24" s="410" t="s">
        <v>497</v>
      </c>
      <c r="F24" s="412" t="s">
        <v>475</v>
      </c>
      <c r="G24" s="126"/>
      <c r="I24" s="193"/>
    </row>
    <row r="25" spans="1:9" s="95" customFormat="1" ht="105" customHeight="1" x14ac:dyDescent="0.25">
      <c r="A25" s="124"/>
      <c r="B25" s="125"/>
      <c r="C25" s="411"/>
      <c r="D25" s="411" t="s">
        <v>498</v>
      </c>
      <c r="E25" s="410" t="s">
        <v>499</v>
      </c>
      <c r="F25" s="412" t="s">
        <v>475</v>
      </c>
      <c r="G25" s="126"/>
      <c r="I25" s="193"/>
    </row>
    <row r="26" spans="1:9" s="95" customFormat="1" ht="105" customHeight="1" x14ac:dyDescent="0.25">
      <c r="A26" s="124"/>
      <c r="B26" s="125"/>
      <c r="C26" s="411"/>
      <c r="D26" s="411" t="s">
        <v>500</v>
      </c>
      <c r="E26" s="410" t="s">
        <v>501</v>
      </c>
      <c r="F26" s="412" t="s">
        <v>475</v>
      </c>
      <c r="G26" s="126"/>
      <c r="I26" s="193"/>
    </row>
    <row r="27" spans="1:9" s="95" customFormat="1" ht="3.6" customHeight="1" x14ac:dyDescent="0.25">
      <c r="A27" s="124"/>
      <c r="B27" s="125"/>
      <c r="C27" s="127"/>
      <c r="D27" s="127"/>
      <c r="E27" s="127"/>
      <c r="F27" s="127"/>
      <c r="G27" s="126"/>
      <c r="I27" s="193"/>
    </row>
    <row r="28" spans="1:9" s="95" customFormat="1" ht="17.25" customHeight="1" x14ac:dyDescent="0.25">
      <c r="A28" s="124"/>
      <c r="B28" s="125"/>
      <c r="C28" s="461" t="s">
        <v>211</v>
      </c>
      <c r="D28" s="461"/>
      <c r="E28" s="461"/>
      <c r="F28" s="461"/>
      <c r="G28" s="126"/>
      <c r="I28" s="193"/>
    </row>
    <row r="29" spans="1:9" s="95" customFormat="1" ht="7.5" customHeight="1" x14ac:dyDescent="0.25">
      <c r="A29" s="124"/>
      <c r="B29" s="125"/>
      <c r="C29" s="127"/>
      <c r="D29" s="127"/>
      <c r="E29" s="127"/>
      <c r="F29" s="127"/>
      <c r="G29" s="126"/>
      <c r="I29" s="193"/>
    </row>
    <row r="30" spans="1:9" s="95" customFormat="1" ht="116.1" customHeight="1" x14ac:dyDescent="0.25">
      <c r="A30" s="124"/>
      <c r="B30" s="125"/>
      <c r="C30" s="411"/>
      <c r="D30" s="411" t="s">
        <v>502</v>
      </c>
      <c r="E30" s="410" t="s">
        <v>503</v>
      </c>
      <c r="F30" s="412" t="s">
        <v>475</v>
      </c>
      <c r="G30" s="126"/>
      <c r="I30" s="193"/>
    </row>
    <row r="31" spans="1:9" s="95" customFormat="1" ht="137.1" customHeight="1" x14ac:dyDescent="0.25">
      <c r="A31" s="124"/>
      <c r="B31" s="125"/>
      <c r="C31" s="411"/>
      <c r="D31" s="411" t="s">
        <v>504</v>
      </c>
      <c r="E31" s="410" t="s">
        <v>520</v>
      </c>
      <c r="F31" s="412" t="s">
        <v>475</v>
      </c>
      <c r="G31" s="126"/>
      <c r="I31" s="193"/>
    </row>
    <row r="32" spans="1:9" s="95" customFormat="1" ht="118.5" customHeight="1" x14ac:dyDescent="0.25">
      <c r="A32" s="124"/>
      <c r="B32" s="125"/>
      <c r="C32" s="411"/>
      <c r="D32" s="411" t="s">
        <v>505</v>
      </c>
      <c r="E32" s="410" t="s">
        <v>521</v>
      </c>
      <c r="F32" s="412" t="s">
        <v>475</v>
      </c>
      <c r="G32" s="126"/>
      <c r="I32" s="193"/>
    </row>
    <row r="33" spans="1:9" s="95" customFormat="1" ht="17.25" customHeight="1" x14ac:dyDescent="0.25">
      <c r="A33" s="124"/>
      <c r="B33" s="125"/>
      <c r="C33" s="461" t="s">
        <v>507</v>
      </c>
      <c r="D33" s="461"/>
      <c r="E33" s="461"/>
      <c r="F33" s="461"/>
      <c r="G33" s="126"/>
      <c r="I33" s="193"/>
    </row>
    <row r="34" spans="1:9" s="95" customFormat="1" ht="82.5" customHeight="1" x14ac:dyDescent="0.25">
      <c r="A34" s="124"/>
      <c r="B34" s="125"/>
      <c r="C34" s="411"/>
      <c r="D34" s="411" t="s">
        <v>506</v>
      </c>
      <c r="E34" s="410" t="s">
        <v>536</v>
      </c>
      <c r="F34" s="412" t="s">
        <v>508</v>
      </c>
      <c r="G34" s="126"/>
      <c r="I34" s="193"/>
    </row>
    <row r="35" spans="1:9" s="153" customFormat="1" ht="4.5" customHeight="1" x14ac:dyDescent="0.25">
      <c r="A35" s="150"/>
      <c r="B35" s="151"/>
      <c r="C35" s="127"/>
      <c r="D35" s="468"/>
      <c r="E35" s="468"/>
      <c r="F35" s="468"/>
      <c r="G35" s="152"/>
      <c r="I35" s="195"/>
    </row>
    <row r="36" spans="1:9" s="139" customFormat="1" ht="4.5" customHeight="1" thickBot="1" x14ac:dyDescent="0.3">
      <c r="B36" s="135"/>
      <c r="C36" s="136"/>
      <c r="D36" s="136"/>
      <c r="E36" s="136"/>
      <c r="F36" s="137"/>
      <c r="G36" s="138"/>
      <c r="I36" s="196"/>
    </row>
  </sheetData>
  <sheetProtection algorithmName="SHA-512" hashValue="Gn5AsIJcoRKc/rX6rs7YUWOD7fmJtMa6iaRKPd5TBW9zLxRQPygQtV/5YuUBQRXfFupEC+iArrb1M0y9y4ArRQ==" saltValue="JMC8EH+4ONkfoUoEgFVyOA==" spinCount="100000" sheet="1" selectLockedCells="1" selectUnlockedCells="1"/>
  <mergeCells count="13">
    <mergeCell ref="C33:F33"/>
    <mergeCell ref="D35:F35"/>
    <mergeCell ref="C10:F10"/>
    <mergeCell ref="C13:F13"/>
    <mergeCell ref="C16:F16"/>
    <mergeCell ref="C28:F28"/>
    <mergeCell ref="C15:F15"/>
    <mergeCell ref="C17:F17"/>
    <mergeCell ref="C4:F4"/>
    <mergeCell ref="C5:F5"/>
    <mergeCell ref="C7:F7"/>
    <mergeCell ref="C8:F8"/>
    <mergeCell ref="C9:F9"/>
  </mergeCells>
  <pageMargins left="0.70866141732283472" right="0.70866141732283472" top="0.74803149606299213" bottom="0.74803149606299213" header="0.31496062992125984" footer="0.31496062992125984"/>
  <pageSetup paperSize="9" scale="67" fitToHeight="0" orientation="portrait"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32"/>
  <sheetViews>
    <sheetView showGridLines="0" topLeftCell="A11" zoomScaleNormal="100" workbookViewId="0">
      <selection activeCell="D28" sqref="D28:G28"/>
    </sheetView>
  </sheetViews>
  <sheetFormatPr defaultColWidth="8.7109375" defaultRowHeight="12.75" x14ac:dyDescent="0.2"/>
  <cols>
    <col min="1" max="1" width="2.28515625" style="236" customWidth="1"/>
    <col min="2" max="2" width="1.7109375" style="236" customWidth="1"/>
    <col min="3" max="3" width="15.7109375" style="236" customWidth="1"/>
    <col min="4" max="4" width="32.7109375" style="236" customWidth="1"/>
    <col min="5" max="5" width="26.7109375" style="236" customWidth="1"/>
    <col min="6" max="6" width="2.5703125" style="236" customWidth="1"/>
    <col min="7" max="7" width="56.28515625" style="236" customWidth="1"/>
    <col min="8" max="8" width="1.28515625" style="236" customWidth="1"/>
    <col min="9" max="16384" width="8.7109375" style="236"/>
  </cols>
  <sheetData>
    <row r="1" spans="1:67" s="200" customFormat="1" thickBot="1" x14ac:dyDescent="0.3">
      <c r="A1" s="413">
        <v>1</v>
      </c>
      <c r="E1" s="201"/>
      <c r="F1" s="201"/>
      <c r="G1" s="201"/>
      <c r="H1" s="201"/>
      <c r="I1" s="201"/>
      <c r="J1" s="201"/>
      <c r="K1" s="201"/>
      <c r="L1" s="201"/>
      <c r="M1" s="201"/>
      <c r="N1" s="201"/>
      <c r="O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row>
    <row r="2" spans="1:67" s="202" customFormat="1" ht="42" customHeight="1" x14ac:dyDescent="0.2">
      <c r="A2" s="414" t="b">
        <v>1</v>
      </c>
      <c r="B2" s="203"/>
      <c r="C2" s="204"/>
      <c r="D2" s="205"/>
      <c r="E2" s="205"/>
      <c r="F2" s="205"/>
      <c r="G2" s="205"/>
      <c r="H2" s="206"/>
      <c r="I2" s="207"/>
      <c r="J2" s="207"/>
      <c r="K2" s="207"/>
      <c r="L2" s="207"/>
      <c r="M2" s="207"/>
      <c r="N2" s="207"/>
      <c r="O2" s="207"/>
      <c r="Q2" s="207"/>
      <c r="R2" s="207"/>
      <c r="S2" s="207"/>
      <c r="T2" s="207"/>
      <c r="U2" s="207"/>
      <c r="V2" s="207"/>
      <c r="W2" s="207"/>
      <c r="X2" s="207"/>
      <c r="Y2" s="207"/>
      <c r="Z2" s="207"/>
      <c r="AA2" s="207"/>
      <c r="AB2" s="207"/>
      <c r="AC2" s="207"/>
      <c r="AD2" s="207"/>
      <c r="AE2" s="207"/>
      <c r="AF2" s="207"/>
      <c r="AG2" s="207"/>
      <c r="AH2" s="207"/>
      <c r="AI2" s="207"/>
      <c r="AJ2" s="207"/>
      <c r="AK2" s="207"/>
      <c r="AL2" s="207"/>
      <c r="AM2" s="207"/>
      <c r="AN2" s="207"/>
      <c r="AO2" s="207"/>
      <c r="AP2" s="207"/>
      <c r="AQ2" s="207"/>
      <c r="AR2" s="207"/>
      <c r="AS2" s="207"/>
      <c r="AT2" s="207"/>
      <c r="AU2" s="207"/>
      <c r="AV2" s="207"/>
      <c r="AW2" s="207"/>
      <c r="AX2" s="207"/>
      <c r="AY2" s="207"/>
      <c r="AZ2" s="207"/>
      <c r="BA2" s="207"/>
      <c r="BB2" s="207"/>
      <c r="BC2" s="207"/>
      <c r="BD2" s="207"/>
      <c r="BE2" s="207"/>
      <c r="BF2" s="207"/>
      <c r="BG2" s="207"/>
      <c r="BH2" s="207"/>
      <c r="BI2" s="207"/>
      <c r="BJ2" s="207"/>
      <c r="BK2" s="207"/>
      <c r="BL2" s="207"/>
    </row>
    <row r="3" spans="1:67" s="200" customFormat="1" ht="17.25" customHeight="1" x14ac:dyDescent="0.25">
      <c r="B3" s="208"/>
      <c r="C3" s="209"/>
      <c r="D3" s="210"/>
      <c r="E3" s="210"/>
      <c r="F3" s="210"/>
      <c r="G3" s="211" t="str">
        <f>UPPER(Lists!K3)</f>
        <v>STATISTICAL OFFICE OF THE EUROPEAN UNION</v>
      </c>
      <c r="H3" s="212"/>
      <c r="I3" s="201"/>
      <c r="J3" s="201"/>
      <c r="K3" s="201"/>
      <c r="L3" s="201"/>
      <c r="M3" s="201"/>
      <c r="N3" s="201"/>
      <c r="O3" s="201"/>
      <c r="Q3" s="201"/>
      <c r="R3" s="201"/>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c r="AV3" s="201"/>
      <c r="AW3" s="201"/>
      <c r="AX3" s="201"/>
      <c r="AY3" s="201"/>
      <c r="AZ3" s="201"/>
      <c r="BA3" s="201"/>
      <c r="BB3" s="201"/>
      <c r="BC3" s="201"/>
      <c r="BD3" s="201"/>
      <c r="BE3" s="201"/>
      <c r="BF3" s="201"/>
      <c r="BG3" s="201"/>
      <c r="BH3" s="201"/>
      <c r="BI3" s="201"/>
      <c r="BJ3" s="201"/>
      <c r="BK3" s="201"/>
      <c r="BL3" s="201"/>
    </row>
    <row r="4" spans="1:67" s="200" customFormat="1" ht="22.15" customHeight="1" x14ac:dyDescent="0.25">
      <c r="B4" s="208"/>
      <c r="C4" s="486" t="str">
        <f>UPPER(Lists!K7)</f>
        <v>ANNUAL REPORTING OF PLASTIC OWN RESOURCES STATISTICAL DATA</v>
      </c>
      <c r="D4" s="486"/>
      <c r="E4" s="486"/>
      <c r="F4" s="486"/>
      <c r="G4" s="486"/>
      <c r="H4" s="212"/>
      <c r="I4" s="201"/>
      <c r="J4" s="201"/>
      <c r="K4" s="201"/>
      <c r="L4" s="201"/>
      <c r="M4" s="201"/>
      <c r="N4" s="201"/>
      <c r="O4" s="201"/>
      <c r="P4" s="201"/>
      <c r="Q4" s="201"/>
      <c r="R4" s="201"/>
      <c r="S4" s="201"/>
      <c r="T4" s="201"/>
      <c r="U4" s="201"/>
      <c r="V4" s="201"/>
      <c r="W4" s="201"/>
      <c r="X4" s="201"/>
      <c r="Y4" s="201"/>
      <c r="Z4" s="201"/>
      <c r="AA4" s="201"/>
      <c r="AB4" s="201"/>
      <c r="AC4" s="201"/>
      <c r="AD4" s="201"/>
      <c r="AE4" s="201"/>
      <c r="AF4" s="201"/>
      <c r="AG4" s="201"/>
      <c r="AH4" s="201"/>
      <c r="AI4" s="201"/>
      <c r="AJ4" s="201"/>
      <c r="AK4" s="201"/>
      <c r="AL4" s="201"/>
      <c r="AM4" s="201"/>
      <c r="AN4" s="201"/>
      <c r="AO4" s="201"/>
      <c r="AP4" s="201"/>
      <c r="AQ4" s="201"/>
      <c r="AR4" s="201"/>
      <c r="AS4" s="201"/>
      <c r="AT4" s="201"/>
      <c r="AU4" s="201"/>
      <c r="AV4" s="201"/>
      <c r="AW4" s="201"/>
      <c r="AX4" s="201"/>
      <c r="AY4" s="201"/>
      <c r="AZ4" s="201"/>
      <c r="BA4" s="201"/>
      <c r="BB4" s="201"/>
      <c r="BC4" s="201"/>
      <c r="BD4" s="201"/>
      <c r="BE4" s="201"/>
      <c r="BF4" s="201"/>
      <c r="BG4" s="201"/>
      <c r="BH4" s="201"/>
      <c r="BI4" s="201"/>
      <c r="BJ4" s="201"/>
      <c r="BK4" s="201"/>
      <c r="BL4" s="201"/>
      <c r="BM4" s="201"/>
      <c r="BN4" s="201"/>
      <c r="BO4" s="201"/>
    </row>
    <row r="5" spans="1:67" s="200" customFormat="1" ht="22.15" customHeight="1" x14ac:dyDescent="0.25">
      <c r="B5" s="213"/>
      <c r="C5" s="487" t="str">
        <f>CONCATENATE(Lists!K8," DATA COLLECTION")</f>
        <v>2024 DATA COLLECTION</v>
      </c>
      <c r="D5" s="487"/>
      <c r="E5" s="487"/>
      <c r="F5" s="487"/>
      <c r="G5" s="487"/>
      <c r="H5" s="212"/>
      <c r="I5" s="201"/>
      <c r="J5" s="201"/>
      <c r="K5" s="201"/>
      <c r="L5" s="201"/>
      <c r="M5" s="201"/>
      <c r="N5" s="201"/>
      <c r="O5" s="201"/>
      <c r="P5" s="201"/>
      <c r="Q5" s="201"/>
      <c r="R5" s="201"/>
      <c r="S5" s="201"/>
      <c r="T5" s="201"/>
      <c r="U5" s="201"/>
      <c r="V5" s="201"/>
      <c r="W5" s="201"/>
      <c r="X5" s="201"/>
      <c r="Y5" s="201"/>
      <c r="Z5" s="201"/>
      <c r="AA5" s="201"/>
      <c r="AB5" s="201"/>
      <c r="AC5" s="201"/>
      <c r="AD5" s="201"/>
      <c r="AE5" s="201"/>
      <c r="AF5" s="201"/>
      <c r="AG5" s="201"/>
      <c r="AH5" s="201"/>
      <c r="AI5" s="201"/>
      <c r="AJ5" s="201"/>
      <c r="AK5" s="201"/>
      <c r="AL5" s="201"/>
      <c r="AM5" s="201"/>
      <c r="AN5" s="201"/>
      <c r="AO5" s="201"/>
      <c r="AP5" s="201"/>
      <c r="AQ5" s="201"/>
      <c r="AR5" s="201"/>
      <c r="AS5" s="201"/>
      <c r="AT5" s="201"/>
      <c r="AU5" s="201"/>
      <c r="AV5" s="201"/>
      <c r="AW5" s="201"/>
      <c r="AX5" s="201"/>
      <c r="AY5" s="201"/>
      <c r="AZ5" s="201"/>
      <c r="BA5" s="201"/>
      <c r="BB5" s="201"/>
      <c r="BC5" s="201"/>
      <c r="BD5" s="201"/>
      <c r="BE5" s="201"/>
      <c r="BF5" s="201"/>
      <c r="BG5" s="201"/>
      <c r="BH5" s="201"/>
      <c r="BI5" s="201"/>
      <c r="BJ5" s="201"/>
      <c r="BK5" s="201"/>
      <c r="BL5" s="201"/>
      <c r="BM5" s="201"/>
      <c r="BN5" s="201"/>
      <c r="BO5" s="201"/>
    </row>
    <row r="6" spans="1:67" s="200" customFormat="1" ht="24" customHeight="1" thickBot="1" x14ac:dyDescent="0.3">
      <c r="B6" s="213"/>
      <c r="C6" s="214"/>
      <c r="D6" s="214"/>
      <c r="E6" s="214"/>
      <c r="F6" s="214"/>
      <c r="G6" s="214"/>
      <c r="H6" s="212"/>
      <c r="I6" s="201"/>
      <c r="J6" s="201"/>
      <c r="K6" s="201"/>
      <c r="L6" s="201"/>
      <c r="M6" s="201"/>
      <c r="N6" s="201"/>
      <c r="O6" s="201"/>
      <c r="P6" s="201"/>
      <c r="Q6" s="201"/>
      <c r="R6" s="201"/>
      <c r="S6" s="201"/>
      <c r="T6" s="201"/>
      <c r="U6" s="201"/>
      <c r="V6" s="201"/>
      <c r="W6" s="201"/>
      <c r="X6" s="201"/>
      <c r="Y6" s="201"/>
      <c r="Z6" s="201"/>
      <c r="AA6" s="201"/>
      <c r="AB6" s="201"/>
      <c r="AC6" s="201"/>
      <c r="AD6" s="201"/>
      <c r="AE6" s="201"/>
      <c r="AF6" s="201"/>
      <c r="AG6" s="201"/>
      <c r="AH6" s="201"/>
      <c r="AI6" s="201"/>
      <c r="AJ6" s="201"/>
      <c r="AK6" s="201"/>
      <c r="AL6" s="201"/>
      <c r="AM6" s="201"/>
      <c r="AN6" s="201"/>
      <c r="AO6" s="201"/>
      <c r="AP6" s="201"/>
      <c r="AQ6" s="201"/>
      <c r="AR6" s="201"/>
      <c r="AS6" s="201"/>
      <c r="AT6" s="201"/>
      <c r="AU6" s="201"/>
      <c r="AV6" s="201"/>
      <c r="AW6" s="201"/>
      <c r="AX6" s="201"/>
      <c r="AY6" s="201"/>
      <c r="AZ6" s="201"/>
      <c r="BA6" s="201"/>
      <c r="BB6" s="201"/>
      <c r="BC6" s="201"/>
      <c r="BD6" s="201"/>
      <c r="BE6" s="201"/>
      <c r="BF6" s="201"/>
      <c r="BG6" s="201"/>
      <c r="BH6" s="201"/>
      <c r="BI6" s="201"/>
      <c r="BJ6" s="201"/>
      <c r="BK6" s="201"/>
      <c r="BL6" s="201"/>
      <c r="BM6" s="201"/>
      <c r="BN6" s="201"/>
      <c r="BO6" s="201"/>
    </row>
    <row r="7" spans="1:67" s="200" customFormat="1" ht="39" customHeight="1" thickBot="1" x14ac:dyDescent="0.3">
      <c r="B7" s="215"/>
      <c r="C7" s="488" t="s">
        <v>201</v>
      </c>
      <c r="D7" s="488"/>
      <c r="E7" s="488"/>
      <c r="F7" s="488"/>
      <c r="G7" s="488"/>
      <c r="H7" s="212"/>
      <c r="I7" s="201"/>
      <c r="J7" s="201"/>
      <c r="K7" s="201"/>
      <c r="L7" s="201"/>
      <c r="M7" s="201"/>
      <c r="N7" s="201"/>
      <c r="O7" s="201"/>
      <c r="P7" s="201"/>
      <c r="Q7" s="201"/>
      <c r="R7" s="201"/>
      <c r="S7" s="201"/>
      <c r="T7" s="201"/>
      <c r="U7" s="201"/>
      <c r="V7" s="201"/>
      <c r="W7" s="201"/>
      <c r="X7" s="201"/>
      <c r="Y7" s="201"/>
      <c r="Z7" s="201"/>
      <c r="AA7" s="201"/>
      <c r="AB7" s="201"/>
      <c r="AC7" s="201"/>
      <c r="AD7" s="201"/>
      <c r="AE7" s="201"/>
      <c r="AF7" s="201"/>
      <c r="AG7" s="201"/>
      <c r="AH7" s="201"/>
      <c r="AI7" s="201"/>
      <c r="AJ7" s="201"/>
      <c r="AK7" s="201"/>
      <c r="AL7" s="201"/>
      <c r="AM7" s="201"/>
      <c r="AN7" s="201"/>
      <c r="AO7" s="201"/>
      <c r="AP7" s="201"/>
      <c r="AQ7" s="201"/>
      <c r="AR7" s="201"/>
      <c r="AS7" s="201"/>
      <c r="AT7" s="201"/>
      <c r="AU7" s="201"/>
      <c r="AV7" s="201"/>
      <c r="AW7" s="201"/>
      <c r="AX7" s="201"/>
      <c r="AY7" s="201"/>
      <c r="AZ7" s="201"/>
      <c r="BA7" s="201"/>
      <c r="BB7" s="201"/>
      <c r="BC7" s="201"/>
      <c r="BD7" s="201"/>
      <c r="BE7" s="201"/>
      <c r="BF7" s="201"/>
      <c r="BG7" s="201"/>
      <c r="BH7" s="201"/>
      <c r="BI7" s="201"/>
      <c r="BJ7" s="201"/>
      <c r="BK7" s="201"/>
      <c r="BL7" s="201"/>
      <c r="BM7" s="201"/>
      <c r="BN7" s="201"/>
      <c r="BO7" s="201"/>
    </row>
    <row r="8" spans="1:67" s="200" customFormat="1" ht="14.25" customHeight="1" x14ac:dyDescent="0.25">
      <c r="B8" s="215"/>
      <c r="C8" s="216"/>
      <c r="D8" s="216"/>
      <c r="E8" s="216"/>
      <c r="F8" s="216"/>
      <c r="G8" s="216"/>
      <c r="H8" s="212"/>
      <c r="I8" s="201"/>
      <c r="J8" s="201"/>
      <c r="K8" s="201"/>
      <c r="L8" s="201"/>
      <c r="M8" s="201"/>
      <c r="N8" s="201"/>
      <c r="O8" s="201"/>
      <c r="P8" s="201"/>
      <c r="Q8" s="201"/>
      <c r="R8" s="201"/>
      <c r="S8" s="201"/>
      <c r="T8" s="201"/>
      <c r="U8" s="201"/>
      <c r="V8" s="201"/>
      <c r="W8" s="201"/>
      <c r="X8" s="201"/>
      <c r="Y8" s="201"/>
      <c r="Z8" s="201"/>
      <c r="AA8" s="201"/>
      <c r="AB8" s="201"/>
      <c r="AC8" s="201"/>
      <c r="AD8" s="201"/>
      <c r="AE8" s="201"/>
      <c r="AF8" s="201"/>
      <c r="AG8" s="201"/>
      <c r="AH8" s="201"/>
      <c r="AI8" s="201"/>
      <c r="AJ8" s="201"/>
      <c r="AK8" s="201"/>
      <c r="AL8" s="201"/>
      <c r="AM8" s="201"/>
      <c r="AN8" s="201"/>
      <c r="AO8" s="201"/>
      <c r="AP8" s="201"/>
      <c r="AQ8" s="201"/>
      <c r="AR8" s="201"/>
      <c r="AS8" s="201"/>
      <c r="AT8" s="201"/>
      <c r="AU8" s="201"/>
      <c r="AV8" s="201"/>
      <c r="AW8" s="201"/>
      <c r="AX8" s="201"/>
      <c r="AY8" s="201"/>
      <c r="AZ8" s="201"/>
      <c r="BA8" s="201"/>
      <c r="BB8" s="201"/>
      <c r="BC8" s="201"/>
      <c r="BD8" s="201"/>
      <c r="BE8" s="201"/>
      <c r="BF8" s="201"/>
      <c r="BG8" s="201"/>
      <c r="BH8" s="201"/>
      <c r="BI8" s="201"/>
      <c r="BJ8" s="201"/>
      <c r="BK8" s="201"/>
      <c r="BL8" s="201"/>
      <c r="BM8" s="201"/>
      <c r="BN8" s="201"/>
      <c r="BO8" s="201"/>
    </row>
    <row r="9" spans="1:67" s="222" customFormat="1" ht="29.25" customHeight="1" x14ac:dyDescent="0.2">
      <c r="A9" s="217"/>
      <c r="B9" s="218"/>
      <c r="C9" s="219" t="s">
        <v>68</v>
      </c>
      <c r="D9" s="219"/>
      <c r="E9" s="402" t="s">
        <v>39</v>
      </c>
      <c r="F9" s="220"/>
      <c r="G9" s="344" t="str">
        <f>IF(E9="","",VLOOKUP(E9,Lists!A2:B40,2,FALSE))</f>
        <v>LU</v>
      </c>
      <c r="H9" s="221"/>
    </row>
    <row r="10" spans="1:67" s="222" customFormat="1" ht="17.25" customHeight="1" x14ac:dyDescent="0.2">
      <c r="A10" s="223"/>
      <c r="B10" s="224"/>
      <c r="C10" s="219" t="s">
        <v>202</v>
      </c>
      <c r="D10" s="225"/>
      <c r="E10" s="140">
        <v>2023</v>
      </c>
      <c r="F10" s="220"/>
      <c r="G10" s="225"/>
      <c r="H10" s="221"/>
    </row>
    <row r="11" spans="1:67" s="222" customFormat="1" ht="17.25" customHeight="1" thickBot="1" x14ac:dyDescent="0.25">
      <c r="A11" s="223"/>
      <c r="B11" s="224"/>
      <c r="C11" s="219"/>
      <c r="D11" s="225"/>
      <c r="E11" s="242"/>
      <c r="F11" s="220"/>
      <c r="G11" s="225"/>
      <c r="H11" s="221"/>
    </row>
    <row r="12" spans="1:67" s="222" customFormat="1" ht="40.5" customHeight="1" thickBot="1" x14ac:dyDescent="0.3">
      <c r="A12" s="223"/>
      <c r="B12" s="224"/>
      <c r="C12" s="493" t="s">
        <v>301</v>
      </c>
      <c r="D12" s="494"/>
      <c r="E12" s="490"/>
      <c r="F12" s="491"/>
      <c r="G12" s="492"/>
      <c r="H12" s="221"/>
    </row>
    <row r="13" spans="1:67" s="222" customFormat="1" ht="40.5" customHeight="1" thickBot="1" x14ac:dyDescent="0.3">
      <c r="A13" s="223"/>
      <c r="B13" s="224"/>
      <c r="C13" s="243"/>
      <c r="D13" s="243"/>
      <c r="E13" s="490"/>
      <c r="F13" s="491"/>
      <c r="G13" s="492"/>
      <c r="H13" s="221"/>
    </row>
    <row r="14" spans="1:67" s="222" customFormat="1" ht="40.5" customHeight="1" thickBot="1" x14ac:dyDescent="0.3">
      <c r="A14" s="223"/>
      <c r="B14" s="224"/>
      <c r="C14" s="243"/>
      <c r="D14" s="243"/>
      <c r="E14" s="490"/>
      <c r="F14" s="491"/>
      <c r="G14" s="492"/>
      <c r="H14" s="221"/>
    </row>
    <row r="15" spans="1:67" s="222" customFormat="1" ht="17.25" customHeight="1" thickBot="1" x14ac:dyDescent="0.25">
      <c r="A15" s="223"/>
      <c r="B15" s="224"/>
      <c r="C15" s="219"/>
      <c r="D15" s="225"/>
      <c r="E15" s="242"/>
      <c r="F15" s="220"/>
      <c r="G15" s="225"/>
      <c r="H15" s="221"/>
    </row>
    <row r="16" spans="1:67" s="222" customFormat="1" ht="40.5" customHeight="1" thickBot="1" x14ac:dyDescent="0.3">
      <c r="A16" s="223"/>
      <c r="B16" s="224"/>
      <c r="C16" s="493" t="s">
        <v>302</v>
      </c>
      <c r="D16" s="494"/>
      <c r="E16" s="490"/>
      <c r="F16" s="491"/>
      <c r="G16" s="492"/>
      <c r="H16" s="221"/>
    </row>
    <row r="17" spans="1:8" s="222" customFormat="1" ht="17.25" customHeight="1" x14ac:dyDescent="0.2">
      <c r="A17" s="223"/>
      <c r="B17" s="224"/>
      <c r="C17" s="219"/>
      <c r="D17" s="225"/>
      <c r="E17" s="242"/>
      <c r="F17" s="220"/>
      <c r="G17" s="225"/>
      <c r="H17" s="221"/>
    </row>
    <row r="18" spans="1:8" s="222" customFormat="1" ht="17.25" customHeight="1" x14ac:dyDescent="0.2">
      <c r="A18" s="223"/>
      <c r="B18" s="224"/>
      <c r="C18" s="219"/>
      <c r="D18" s="225"/>
      <c r="E18" s="242"/>
      <c r="F18" s="220"/>
      <c r="G18" s="225"/>
      <c r="H18" s="221"/>
    </row>
    <row r="19" spans="1:8" s="222" customFormat="1" ht="30.6" customHeight="1" x14ac:dyDescent="0.25">
      <c r="A19" s="217"/>
      <c r="B19" s="218"/>
      <c r="C19" s="226" t="str">
        <f>CONCATENATE("The due date for reporting is ",Lists!K10)</f>
        <v>The due date for reporting is 31 July 2024</v>
      </c>
      <c r="D19" s="226"/>
      <c r="E19" s="227"/>
      <c r="F19" s="226"/>
      <c r="G19" s="228"/>
      <c r="H19" s="221"/>
    </row>
    <row r="20" spans="1:8" s="200" customFormat="1" ht="18" customHeight="1" x14ac:dyDescent="0.2">
      <c r="A20" s="229"/>
      <c r="B20" s="230"/>
      <c r="C20" s="489" t="str">
        <f>"Who is the primary contact point for the data collection '" &amp;  Lists!K7&amp;"' in your country?"</f>
        <v>Who is the primary contact point for the data collection 'Annual reporting of plastic own resources statistical data' in your country?</v>
      </c>
      <c r="D20" s="489"/>
      <c r="E20" s="489"/>
      <c r="F20" s="489"/>
      <c r="G20" s="489"/>
      <c r="H20" s="231"/>
    </row>
    <row r="21" spans="1:8" s="222" customFormat="1" ht="5.25" customHeight="1" x14ac:dyDescent="0.2">
      <c r="A21" s="217"/>
      <c r="B21" s="218"/>
      <c r="C21" s="232"/>
      <c r="D21" s="232"/>
      <c r="E21" s="232"/>
      <c r="F21" s="232"/>
      <c r="G21" s="233"/>
      <c r="H21" s="221"/>
    </row>
    <row r="22" spans="1:8" s="222" customFormat="1" ht="17.25" customHeight="1" x14ac:dyDescent="0.2">
      <c r="A22" s="217"/>
      <c r="B22" s="218"/>
      <c r="C22" s="234" t="s">
        <v>69</v>
      </c>
      <c r="D22" s="481" t="s">
        <v>628</v>
      </c>
      <c r="E22" s="482"/>
      <c r="F22" s="482"/>
      <c r="G22" s="482"/>
      <c r="H22" s="221"/>
    </row>
    <row r="23" spans="1:8" s="222" customFormat="1" ht="4.5" customHeight="1" x14ac:dyDescent="0.2">
      <c r="A23" s="217"/>
      <c r="B23" s="218"/>
      <c r="C23" s="234"/>
      <c r="D23" s="235"/>
      <c r="E23" s="235"/>
      <c r="F23" s="235"/>
      <c r="G23" s="233"/>
      <c r="H23" s="221"/>
    </row>
    <row r="24" spans="1:8" s="222" customFormat="1" ht="17.25" customHeight="1" x14ac:dyDescent="0.2">
      <c r="A24" s="217"/>
      <c r="B24" s="218"/>
      <c r="C24" s="234" t="s">
        <v>70</v>
      </c>
      <c r="D24" s="481" t="s">
        <v>629</v>
      </c>
      <c r="E24" s="482"/>
      <c r="F24" s="482"/>
      <c r="G24" s="482"/>
      <c r="H24" s="221"/>
    </row>
    <row r="25" spans="1:8" s="222" customFormat="1" ht="5.25" customHeight="1" x14ac:dyDescent="0.2">
      <c r="A25" s="217"/>
      <c r="B25" s="218"/>
      <c r="C25" s="234"/>
      <c r="D25" s="235"/>
      <c r="E25" s="235"/>
      <c r="F25" s="235"/>
      <c r="G25" s="233"/>
      <c r="H25" s="221"/>
    </row>
    <row r="26" spans="1:8" s="222" customFormat="1" ht="17.25" customHeight="1" x14ac:dyDescent="0.2">
      <c r="A26" s="217"/>
      <c r="B26" s="218"/>
      <c r="C26" s="234" t="s">
        <v>71</v>
      </c>
      <c r="D26" s="481" t="s">
        <v>632</v>
      </c>
      <c r="E26" s="482"/>
      <c r="F26" s="482"/>
      <c r="G26" s="482"/>
      <c r="H26" s="221"/>
    </row>
    <row r="27" spans="1:8" s="222" customFormat="1" ht="3.75" customHeight="1" x14ac:dyDescent="0.2">
      <c r="A27" s="217"/>
      <c r="B27" s="218"/>
      <c r="C27" s="234"/>
      <c r="D27" s="235"/>
      <c r="E27" s="235"/>
      <c r="F27" s="235"/>
      <c r="G27" s="233"/>
      <c r="H27" s="221"/>
    </row>
    <row r="28" spans="1:8" s="222" customFormat="1" ht="17.25" customHeight="1" x14ac:dyDescent="0.2">
      <c r="A28" s="217"/>
      <c r="B28" s="218"/>
      <c r="C28" s="234" t="s">
        <v>72</v>
      </c>
      <c r="D28" s="483" t="s">
        <v>631</v>
      </c>
      <c r="E28" s="484"/>
      <c r="F28" s="484"/>
      <c r="G28" s="484"/>
      <c r="H28" s="221"/>
    </row>
    <row r="29" spans="1:8" s="222" customFormat="1" ht="5.25" customHeight="1" x14ac:dyDescent="0.2">
      <c r="A29" s="223"/>
      <c r="B29" s="224"/>
      <c r="C29" s="234"/>
      <c r="D29" s="235"/>
      <c r="E29" s="235"/>
      <c r="F29" s="235"/>
      <c r="G29" s="233"/>
      <c r="H29" s="221"/>
    </row>
    <row r="30" spans="1:8" s="222" customFormat="1" ht="17.25" customHeight="1" x14ac:dyDescent="0.2">
      <c r="A30" s="217"/>
      <c r="B30" s="218"/>
      <c r="C30" s="234" t="s">
        <v>73</v>
      </c>
      <c r="D30" s="481" t="s">
        <v>630</v>
      </c>
      <c r="E30" s="482"/>
      <c r="F30" s="482"/>
      <c r="G30" s="482"/>
      <c r="H30" s="221"/>
    </row>
    <row r="31" spans="1:8" s="222" customFormat="1" ht="30" customHeight="1" x14ac:dyDescent="0.25">
      <c r="A31" s="217"/>
      <c r="B31" s="218"/>
      <c r="C31" s="485" t="s">
        <v>74</v>
      </c>
      <c r="D31" s="485"/>
      <c r="E31" s="485"/>
      <c r="F31" s="485"/>
      <c r="G31" s="485"/>
      <c r="H31" s="221"/>
    </row>
    <row r="32" spans="1:8" ht="13.5" thickBot="1" x14ac:dyDescent="0.25">
      <c r="B32" s="237"/>
      <c r="C32" s="238"/>
      <c r="D32" s="238"/>
      <c r="E32" s="238"/>
      <c r="F32" s="238"/>
      <c r="G32" s="238"/>
      <c r="H32" s="239"/>
    </row>
  </sheetData>
  <sheetProtection algorithmName="SHA-512" hashValue="b5daFSunHRtaPX0QusxxKOkZwgM9m+5ZK1MsRh5siQu6sQdMChhnsgaiJu8T3RDN8Pcj+EL3IhSFLkxcwDq/Ww==" saltValue="FradH5ghZHkRtU2qiJqM1A==" spinCount="100000" sheet="1" objects="1" scenarios="1" selectLockedCells="1"/>
  <mergeCells count="16">
    <mergeCell ref="C4:G4"/>
    <mergeCell ref="C5:G5"/>
    <mergeCell ref="C7:G7"/>
    <mergeCell ref="C20:G20"/>
    <mergeCell ref="D22:G22"/>
    <mergeCell ref="E12:G12"/>
    <mergeCell ref="C12:D12"/>
    <mergeCell ref="E13:G13"/>
    <mergeCell ref="E14:G14"/>
    <mergeCell ref="E16:G16"/>
    <mergeCell ref="C16:D16"/>
    <mergeCell ref="D26:G26"/>
    <mergeCell ref="D28:G28"/>
    <mergeCell ref="D30:G30"/>
    <mergeCell ref="C31:G31"/>
    <mergeCell ref="D24:G24"/>
  </mergeCells>
  <pageMargins left="0.23622047244094491" right="0.23622047244094491" top="0.74803149606299213" bottom="0.74803149606299213" header="0.31496062992125984" footer="0.31496062992125984"/>
  <pageSetup paperSize="9"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51" r:id="rId4" name="Option Button 7">
              <controlPr locked="0" defaultSize="0" autoFill="0" autoLine="0" autoPict="0" macro="[0]!Hide_NotApplicable_Sheets">
                <anchor moveWithCells="1">
                  <from>
                    <xdr:col>4</xdr:col>
                    <xdr:colOff>19050</xdr:colOff>
                    <xdr:row>11</xdr:row>
                    <xdr:rowOff>9525</xdr:rowOff>
                  </from>
                  <to>
                    <xdr:col>6</xdr:col>
                    <xdr:colOff>3600450</xdr:colOff>
                    <xdr:row>11</xdr:row>
                    <xdr:rowOff>476250</xdr:rowOff>
                  </to>
                </anchor>
              </controlPr>
            </control>
          </mc:Choice>
        </mc:AlternateContent>
        <mc:AlternateContent xmlns:mc="http://schemas.openxmlformats.org/markup-compatibility/2006">
          <mc:Choice Requires="x14">
            <control shapeId="6152" r:id="rId5" name="Option Button 8">
              <controlPr locked="0" defaultSize="0" autoFill="0" autoLine="0" autoPict="0" macro="[0]!Hide_NotApplicable_Sheets">
                <anchor moveWithCells="1">
                  <from>
                    <xdr:col>4</xdr:col>
                    <xdr:colOff>9525</xdr:colOff>
                    <xdr:row>12</xdr:row>
                    <xdr:rowOff>28575</xdr:rowOff>
                  </from>
                  <to>
                    <xdr:col>7</xdr:col>
                    <xdr:colOff>0</xdr:colOff>
                    <xdr:row>12</xdr:row>
                    <xdr:rowOff>457200</xdr:rowOff>
                  </to>
                </anchor>
              </controlPr>
            </control>
          </mc:Choice>
        </mc:AlternateContent>
        <mc:AlternateContent xmlns:mc="http://schemas.openxmlformats.org/markup-compatibility/2006">
          <mc:Choice Requires="x14">
            <control shapeId="6153" r:id="rId6" name="Option Button 9">
              <controlPr locked="0" defaultSize="0" autoFill="0" autoLine="0" autoPict="0" macro="[0]!Hide_NotApplicable_Sheets">
                <anchor moveWithCells="1">
                  <from>
                    <xdr:col>4</xdr:col>
                    <xdr:colOff>9525</xdr:colOff>
                    <xdr:row>13</xdr:row>
                    <xdr:rowOff>47625</xdr:rowOff>
                  </from>
                  <to>
                    <xdr:col>6</xdr:col>
                    <xdr:colOff>3543300</xdr:colOff>
                    <xdr:row>13</xdr:row>
                    <xdr:rowOff>447675</xdr:rowOff>
                  </to>
                </anchor>
              </controlPr>
            </control>
          </mc:Choice>
        </mc:AlternateContent>
        <mc:AlternateContent xmlns:mc="http://schemas.openxmlformats.org/markup-compatibility/2006">
          <mc:Choice Requires="x14">
            <control shapeId="6157" r:id="rId7" name="Check Box 13">
              <controlPr defaultSize="0" autoFill="0" autoLine="0" autoPict="0" macro="[0]!Hide_NotApplicable_Sheets">
                <anchor moveWithCells="1">
                  <from>
                    <xdr:col>4</xdr:col>
                    <xdr:colOff>95250</xdr:colOff>
                    <xdr:row>15</xdr:row>
                    <xdr:rowOff>38100</xdr:rowOff>
                  </from>
                  <to>
                    <xdr:col>6</xdr:col>
                    <xdr:colOff>3257550</xdr:colOff>
                    <xdr:row>15</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Lists!$A$2:$A$28</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2">
    <tabColor rgb="FF41AFAA"/>
    <pageSetUpPr fitToPage="1"/>
  </sheetPr>
  <dimension ref="A1:P43"/>
  <sheetViews>
    <sheetView showGridLines="0" zoomScaleNormal="100" workbookViewId="0">
      <selection activeCell="I8" sqref="I8"/>
    </sheetView>
  </sheetViews>
  <sheetFormatPr defaultColWidth="10.7109375" defaultRowHeight="12.75" x14ac:dyDescent="0.2"/>
  <cols>
    <col min="1" max="1" width="1.7109375" style="42" customWidth="1"/>
    <col min="2" max="2" width="10.7109375" style="42" hidden="1" customWidth="1"/>
    <col min="3" max="3" width="11.28515625" style="46" hidden="1" customWidth="1"/>
    <col min="4" max="4" width="10.5703125" style="46" hidden="1" customWidth="1"/>
    <col min="5" max="5" width="17.28515625" style="42" customWidth="1"/>
    <col min="6" max="6" width="48.5703125" style="42" customWidth="1"/>
    <col min="7" max="8" width="20.7109375" style="42" customWidth="1"/>
    <col min="9"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16" s="41" customFormat="1" ht="9" customHeight="1" thickBot="1" x14ac:dyDescent="0.25">
      <c r="A1" s="42"/>
      <c r="B1" s="42"/>
      <c r="C1" s="46"/>
      <c r="D1" s="45"/>
      <c r="H1" s="254"/>
      <c r="I1" s="293"/>
    </row>
    <row r="2" spans="1:16" s="41" customFormat="1" ht="36.6" hidden="1" customHeight="1" x14ac:dyDescent="0.2">
      <c r="A2" s="42"/>
      <c r="B2" s="42"/>
      <c r="C2" s="46"/>
      <c r="D2" s="45"/>
      <c r="H2" s="254"/>
      <c r="I2" s="293"/>
    </row>
    <row r="3" spans="1:16" s="41" customFormat="1" ht="36.6" hidden="1" customHeight="1" thickBot="1" x14ac:dyDescent="0.25">
      <c r="B3" s="42"/>
      <c r="C3" s="46"/>
      <c r="D3" s="45"/>
      <c r="H3" s="295" t="s">
        <v>396</v>
      </c>
      <c r="I3" s="293" t="s">
        <v>382</v>
      </c>
    </row>
    <row r="4" spans="1:16" s="41" customFormat="1" ht="92.65" customHeight="1" thickBot="1" x14ac:dyDescent="0.25">
      <c r="D4" s="245"/>
      <c r="E4" s="495" t="s">
        <v>416</v>
      </c>
      <c r="F4" s="496"/>
      <c r="G4" s="496"/>
      <c r="H4" s="496"/>
      <c r="I4" s="497"/>
      <c r="J4" s="404"/>
      <c r="K4" s="404"/>
      <c r="L4" s="404"/>
      <c r="M4" s="404"/>
      <c r="N4" s="404"/>
      <c r="O4" s="404"/>
      <c r="P4" s="404"/>
    </row>
    <row r="5" spans="1:16" s="41" customFormat="1" ht="39" customHeight="1" x14ac:dyDescent="0.2">
      <c r="D5" s="245"/>
      <c r="E5" s="292" t="str">
        <f xml:space="preserve">  "Country: " &amp; 'GETTING STARTED'!$G$9&amp;" - "&amp;'GETTING STARTED'!$E$9</f>
        <v>Country: LU - Luxembourg</v>
      </c>
      <c r="F5" s="317"/>
      <c r="G5" s="498" t="s">
        <v>417</v>
      </c>
      <c r="H5" s="500" t="s">
        <v>418</v>
      </c>
      <c r="I5" s="501"/>
      <c r="J5" s="404"/>
      <c r="K5" s="404"/>
      <c r="L5" s="404"/>
      <c r="M5" s="404"/>
      <c r="N5" s="404"/>
      <c r="O5" s="404"/>
      <c r="P5" s="404"/>
    </row>
    <row r="6" spans="1:16" s="41" customFormat="1" ht="48" customHeight="1" thickBot="1" x14ac:dyDescent="0.25">
      <c r="D6" s="245"/>
      <c r="E6" s="6" t="str">
        <f xml:space="preserve"> "Reference year: " &amp; 'GETTING STARTED'!$E$10</f>
        <v>Reference year: 2023</v>
      </c>
      <c r="F6" s="319"/>
      <c r="G6" s="499"/>
      <c r="H6" s="502"/>
      <c r="I6" s="503"/>
      <c r="J6" s="404"/>
      <c r="K6" s="404"/>
      <c r="L6" s="404"/>
      <c r="M6" s="404"/>
      <c r="N6" s="404"/>
      <c r="O6" s="404"/>
      <c r="P6" s="404"/>
    </row>
    <row r="7" spans="1:16" s="44" customFormat="1" ht="26.25" thickBot="1" x14ac:dyDescent="0.25">
      <c r="A7" s="245"/>
      <c r="B7" s="245"/>
      <c r="C7" s="245"/>
      <c r="D7" s="249"/>
      <c r="E7" s="334" t="s">
        <v>238</v>
      </c>
      <c r="F7" s="335"/>
      <c r="G7" s="341" t="s">
        <v>419</v>
      </c>
      <c r="H7" s="342" t="s">
        <v>331</v>
      </c>
      <c r="I7" s="449" t="s">
        <v>236</v>
      </c>
      <c r="J7" s="405"/>
      <c r="K7" s="405"/>
      <c r="L7" s="405"/>
      <c r="M7" s="405"/>
      <c r="N7" s="405"/>
      <c r="O7" s="405"/>
      <c r="P7" s="405"/>
    </row>
    <row r="8" spans="1:16" s="245" customFormat="1" ht="21.75" customHeight="1" x14ac:dyDescent="0.2">
      <c r="B8" s="331" t="s">
        <v>393</v>
      </c>
      <c r="C8" s="332" t="str">
        <f>'GETTING STARTED'!G9</f>
        <v>LU</v>
      </c>
      <c r="D8" s="249"/>
      <c r="E8" s="275" t="s">
        <v>365</v>
      </c>
      <c r="F8" s="255" t="s">
        <v>328</v>
      </c>
      <c r="G8" s="418">
        <v>21747068</v>
      </c>
      <c r="H8" s="350">
        <v>0</v>
      </c>
      <c r="I8" s="322"/>
      <c r="J8" s="395">
        <f>BALANCE_GEN!G11</f>
        <v>21747068</v>
      </c>
      <c r="K8" s="395">
        <v>0</v>
      </c>
      <c r="L8" s="406"/>
      <c r="M8" s="406"/>
      <c r="N8" s="406"/>
      <c r="O8" s="406"/>
      <c r="P8" s="406"/>
    </row>
    <row r="9" spans="1:16" s="245" customFormat="1" ht="25.5" customHeight="1" x14ac:dyDescent="0.2">
      <c r="B9" s="277" t="s">
        <v>394</v>
      </c>
      <c r="C9" s="280">
        <f>'GETTING STARTED'!E10</f>
        <v>2023</v>
      </c>
      <c r="D9" s="249"/>
      <c r="E9" s="276" t="s">
        <v>366</v>
      </c>
      <c r="F9" s="256" t="s">
        <v>329</v>
      </c>
      <c r="G9" s="418">
        <v>8428616</v>
      </c>
      <c r="H9" s="351">
        <v>0</v>
      </c>
      <c r="I9" s="320"/>
      <c r="J9" s="395">
        <f>RCY!G33</f>
        <v>8428616</v>
      </c>
      <c r="K9" s="395">
        <v>0</v>
      </c>
      <c r="L9" s="406"/>
      <c r="M9" s="406"/>
      <c r="N9" s="406"/>
      <c r="O9" s="406"/>
      <c r="P9" s="406"/>
    </row>
    <row r="10" spans="1:16" s="245" customFormat="1" ht="26.65" customHeight="1" thickBot="1" x14ac:dyDescent="0.25">
      <c r="B10" s="333" t="s">
        <v>395</v>
      </c>
      <c r="C10" s="279" t="s">
        <v>237</v>
      </c>
      <c r="E10" s="339" t="s">
        <v>423</v>
      </c>
      <c r="F10" s="258" t="s">
        <v>330</v>
      </c>
      <c r="G10" s="419">
        <f>IF(TRIM(CONCATENATE(G8,G9))="","",G8-G9)</f>
        <v>13318452</v>
      </c>
      <c r="H10" s="352">
        <f>IF(TRIM(CONCATENATE(H8,H9))="","",H8-H9)</f>
        <v>0</v>
      </c>
      <c r="I10" s="321"/>
      <c r="J10" s="406"/>
      <c r="K10" s="395">
        <v>0</v>
      </c>
      <c r="L10" s="406"/>
      <c r="M10" s="406"/>
      <c r="N10" s="406"/>
      <c r="O10" s="406"/>
      <c r="P10" s="406"/>
    </row>
    <row r="11" spans="1:16" s="245" customFormat="1" ht="29.65" customHeight="1" thickBot="1" x14ac:dyDescent="0.25">
      <c r="B11" s="278" t="s">
        <v>371</v>
      </c>
      <c r="C11" s="281" t="s">
        <v>379</v>
      </c>
      <c r="E11" s="41"/>
      <c r="F11" s="41"/>
      <c r="G11" s="41"/>
      <c r="H11" s="41"/>
      <c r="I11" s="41"/>
      <c r="J11" s="406"/>
      <c r="K11" s="406"/>
      <c r="L11" s="406"/>
      <c r="M11" s="406"/>
      <c r="N11" s="406"/>
      <c r="O11" s="406"/>
      <c r="P11" s="406"/>
    </row>
    <row r="12" spans="1:16" s="41" customFormat="1" ht="13.5" x14ac:dyDescent="0.25">
      <c r="A12" s="245"/>
      <c r="B12" s="245"/>
      <c r="C12" s="245"/>
      <c r="D12" s="45"/>
      <c r="E12" s="54" t="s">
        <v>93</v>
      </c>
      <c r="G12" s="47"/>
      <c r="H12" s="245"/>
      <c r="I12" s="245"/>
    </row>
    <row r="13" spans="1:16" s="41" customFormat="1" x14ac:dyDescent="0.2">
      <c r="A13" s="245"/>
      <c r="B13" s="245"/>
      <c r="C13" s="249"/>
      <c r="D13" s="45"/>
      <c r="E13" s="316" t="s">
        <v>64</v>
      </c>
      <c r="F13" s="274"/>
      <c r="G13" s="245"/>
      <c r="H13" s="245"/>
      <c r="I13" s="245"/>
      <c r="J13" s="245"/>
      <c r="K13" s="245"/>
    </row>
    <row r="14" spans="1:16" s="41" customFormat="1" ht="23.25" customHeight="1" x14ac:dyDescent="0.2">
      <c r="A14" s="245"/>
      <c r="B14" s="245"/>
      <c r="C14" s="249"/>
      <c r="D14" s="45"/>
      <c r="E14" s="505" t="s">
        <v>272</v>
      </c>
      <c r="F14" s="505"/>
      <c r="G14" s="245"/>
      <c r="H14" s="245"/>
      <c r="I14" s="245"/>
      <c r="J14" s="245"/>
      <c r="K14" s="245"/>
    </row>
    <row r="15" spans="1:16" s="41" customFormat="1" ht="32.25" customHeight="1" x14ac:dyDescent="0.2">
      <c r="A15" s="245"/>
      <c r="B15" s="245"/>
      <c r="C15" s="249"/>
      <c r="D15" s="45"/>
      <c r="E15" s="506" t="s">
        <v>65</v>
      </c>
      <c r="F15" s="506"/>
      <c r="G15" s="245"/>
      <c r="H15" s="245"/>
      <c r="J15" s="245"/>
      <c r="K15" s="245"/>
    </row>
    <row r="16" spans="1:16" s="41" customFormat="1" ht="24" customHeight="1" x14ac:dyDescent="0.2">
      <c r="A16" s="245"/>
      <c r="B16" s="245"/>
      <c r="C16" s="249"/>
      <c r="D16" s="45"/>
      <c r="E16" s="507" t="s">
        <v>247</v>
      </c>
      <c r="F16" s="507"/>
      <c r="G16" s="245"/>
      <c r="H16" s="245"/>
    </row>
    <row r="17" spans="1:9" s="41" customFormat="1" ht="17.25" customHeight="1" x14ac:dyDescent="0.2">
      <c r="A17" s="245"/>
      <c r="B17" s="245"/>
      <c r="C17" s="249"/>
      <c r="D17" s="45"/>
      <c r="E17" s="294"/>
      <c r="F17" s="250"/>
      <c r="G17" s="245"/>
      <c r="H17" s="245"/>
    </row>
    <row r="18" spans="1:9" s="41" customFormat="1" ht="22.5" customHeight="1" x14ac:dyDescent="0.2">
      <c r="A18" s="245"/>
      <c r="B18" s="245"/>
      <c r="C18" s="249"/>
      <c r="D18" s="45"/>
      <c r="E18" s="504" t="s">
        <v>332</v>
      </c>
      <c r="F18" s="504"/>
      <c r="G18" s="245"/>
      <c r="H18" s="245"/>
    </row>
    <row r="19" spans="1:9" s="41" customFormat="1" ht="54" customHeight="1" x14ac:dyDescent="0.2">
      <c r="A19" s="245"/>
      <c r="B19" s="245"/>
      <c r="C19" s="249"/>
      <c r="D19" s="45"/>
      <c r="E19" s="504" t="s">
        <v>380</v>
      </c>
      <c r="F19" s="504"/>
      <c r="G19" s="245"/>
      <c r="H19" s="245"/>
    </row>
    <row r="20" spans="1:9" s="41" customFormat="1" ht="43.5" customHeight="1" x14ac:dyDescent="0.2">
      <c r="A20" s="245"/>
      <c r="B20" s="245"/>
      <c r="C20" s="249"/>
      <c r="D20" s="45"/>
      <c r="E20" s="42"/>
      <c r="F20" s="48"/>
      <c r="G20" s="245"/>
      <c r="H20" s="245"/>
    </row>
    <row r="21" spans="1:9" s="41" customFormat="1" ht="13.15" customHeight="1" x14ac:dyDescent="0.2">
      <c r="A21" s="245"/>
      <c r="B21" s="245"/>
      <c r="C21" s="249"/>
      <c r="D21" s="45"/>
      <c r="E21" s="42"/>
      <c r="F21" s="49"/>
      <c r="G21" s="246"/>
      <c r="H21" s="246"/>
      <c r="I21" s="42"/>
    </row>
    <row r="22" spans="1:9" x14ac:dyDescent="0.2">
      <c r="A22" s="245"/>
      <c r="B22" s="245"/>
      <c r="C22" s="249"/>
      <c r="F22" s="246"/>
      <c r="G22" s="246"/>
      <c r="H22" s="246"/>
    </row>
    <row r="23" spans="1:9" x14ac:dyDescent="0.2">
      <c r="A23" s="245"/>
      <c r="B23" s="245"/>
      <c r="C23" s="249"/>
      <c r="F23" s="246"/>
      <c r="G23" s="246"/>
      <c r="H23" s="246"/>
    </row>
    <row r="24" spans="1:9" x14ac:dyDescent="0.2">
      <c r="A24" s="245"/>
      <c r="B24" s="245"/>
      <c r="C24" s="249"/>
      <c r="F24" s="246"/>
      <c r="G24" s="246"/>
      <c r="H24" s="246"/>
    </row>
    <row r="25" spans="1:9" x14ac:dyDescent="0.2">
      <c r="A25" s="245"/>
      <c r="B25" s="245"/>
      <c r="C25" s="249"/>
      <c r="G25" s="246"/>
      <c r="H25" s="246"/>
      <c r="I25" s="43"/>
    </row>
    <row r="26" spans="1:9" x14ac:dyDescent="0.2">
      <c r="A26" s="245"/>
      <c r="B26" s="245"/>
      <c r="C26" s="249"/>
    </row>
    <row r="27" spans="1:9" x14ac:dyDescent="0.2">
      <c r="A27" s="245"/>
      <c r="B27" s="245"/>
      <c r="C27" s="249"/>
    </row>
    <row r="28" spans="1:9" x14ac:dyDescent="0.2">
      <c r="A28" s="245"/>
      <c r="B28" s="245"/>
      <c r="C28" s="249"/>
    </row>
    <row r="29" spans="1:9" x14ac:dyDescent="0.2">
      <c r="A29" s="245"/>
      <c r="B29" s="245"/>
      <c r="C29" s="249"/>
    </row>
    <row r="30" spans="1:9" x14ac:dyDescent="0.2">
      <c r="A30" s="245"/>
      <c r="B30" s="245"/>
      <c r="C30" s="249"/>
    </row>
    <row r="31" spans="1:9" x14ac:dyDescent="0.2">
      <c r="A31" s="245"/>
      <c r="B31" s="245"/>
      <c r="C31" s="249"/>
    </row>
    <row r="32" spans="1:9" x14ac:dyDescent="0.2">
      <c r="A32" s="245"/>
      <c r="B32" s="245"/>
      <c r="C32" s="249"/>
    </row>
    <row r="33" spans="1:3" x14ac:dyDescent="0.2">
      <c r="A33" s="245"/>
      <c r="B33" s="245"/>
      <c r="C33" s="249"/>
    </row>
    <row r="34" spans="1:3" x14ac:dyDescent="0.2">
      <c r="A34" s="41"/>
      <c r="B34" s="41"/>
      <c r="C34" s="45"/>
    </row>
    <row r="35" spans="1:3" x14ac:dyDescent="0.2">
      <c r="A35" s="41"/>
      <c r="B35" s="41"/>
      <c r="C35" s="45"/>
    </row>
    <row r="36" spans="1:3" x14ac:dyDescent="0.2">
      <c r="A36" s="41"/>
      <c r="B36" s="41"/>
      <c r="C36" s="45"/>
    </row>
    <row r="37" spans="1:3" x14ac:dyDescent="0.2">
      <c r="A37" s="41"/>
      <c r="B37" s="41"/>
      <c r="C37" s="45"/>
    </row>
    <row r="38" spans="1:3" x14ac:dyDescent="0.2">
      <c r="A38" s="41"/>
      <c r="B38" s="41"/>
      <c r="C38" s="45"/>
    </row>
    <row r="39" spans="1:3" x14ac:dyDescent="0.2">
      <c r="A39" s="41"/>
      <c r="B39" s="41"/>
      <c r="C39" s="45"/>
    </row>
    <row r="40" spans="1:3" x14ac:dyDescent="0.2">
      <c r="A40" s="41"/>
      <c r="B40" s="41"/>
      <c r="C40" s="45"/>
    </row>
    <row r="41" spans="1:3" x14ac:dyDescent="0.2">
      <c r="A41" s="41"/>
      <c r="B41" s="41"/>
      <c r="C41" s="45"/>
    </row>
    <row r="42" spans="1:3" x14ac:dyDescent="0.2">
      <c r="A42" s="41"/>
      <c r="B42" s="41"/>
      <c r="C42" s="45"/>
    </row>
    <row r="43" spans="1:3" x14ac:dyDescent="0.2">
      <c r="A43" s="41"/>
      <c r="B43" s="41"/>
      <c r="C43" s="45"/>
    </row>
  </sheetData>
  <sheetProtection algorithmName="SHA-512" hashValue="bVtCvM8/zPa6tsJiKOS02ZCPTKRa1KSYzPhpVwKZfaD9sT2XqsUUId+VoCBTf/BoKPE3d/0XEOrk6Ycelx9qvw==" saltValue="8LIp09dbuimX2nLVr58z+A==" spinCount="100000" sheet="1" objects="1" scenarios="1"/>
  <mergeCells count="8">
    <mergeCell ref="E4:I4"/>
    <mergeCell ref="G5:G6"/>
    <mergeCell ref="H5:I6"/>
    <mergeCell ref="E19:F19"/>
    <mergeCell ref="E14:F14"/>
    <mergeCell ref="E15:F15"/>
    <mergeCell ref="E16:F16"/>
    <mergeCell ref="E18:F18"/>
  </mergeCells>
  <dataValidations count="2">
    <dataValidation type="decimal" allowBlank="1" showInputMessage="1" showErrorMessage="1" sqref="G8:G10" xr:uid="{00000000-0002-0000-0600-000000000000}">
      <formula1>0</formula1>
      <formula2>1000000000000000</formula2>
    </dataValidation>
    <dataValidation type="decimal" allowBlank="1" showInputMessage="1" showErrorMessage="1" sqref="H10 H9 H8" xr:uid="{00000000-0002-0000-06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4765" r:id="rId4" name="formulas">
              <controlPr defaultSize="0" print="0" autoFill="0" autoPict="0" macro="[0]!'SwitchLocksInCells &quot;formulas&quot;'" altText="Lock formulas">
                <anchor moveWithCells="1" sizeWithCells="1">
                  <from>
                    <xdr:col>5</xdr:col>
                    <xdr:colOff>1743075</xdr:colOff>
                    <xdr:row>5</xdr:row>
                    <xdr:rowOff>28575</xdr:rowOff>
                  </from>
                  <to>
                    <xdr:col>5</xdr:col>
                    <xdr:colOff>2457450</xdr:colOff>
                    <xdr:row>5</xdr:row>
                    <xdr:rowOff>485775</xdr:rowOff>
                  </to>
                </anchor>
              </controlPr>
            </control>
          </mc:Choice>
        </mc:AlternateContent>
        <mc:AlternateContent xmlns:mc="http://schemas.openxmlformats.org/markup-compatibility/2006">
          <mc:Choice Requires="x14">
            <control shapeId="74766" r:id="rId5" name="Button 14">
              <controlPr defaultSize="0" print="0" autoFill="0" autoPict="0" macro="[0]!MainBody">
                <anchor moveWithCells="1" sizeWithCells="1">
                  <from>
                    <xdr:col>5</xdr:col>
                    <xdr:colOff>981075</xdr:colOff>
                    <xdr:row>4</xdr:row>
                    <xdr:rowOff>19050</xdr:rowOff>
                  </from>
                  <to>
                    <xdr:col>5</xdr:col>
                    <xdr:colOff>2076450</xdr:colOff>
                    <xdr:row>4</xdr:row>
                    <xdr:rowOff>476250</xdr:rowOff>
                  </to>
                </anchor>
              </controlPr>
            </control>
          </mc:Choice>
        </mc:AlternateContent>
        <mc:AlternateContent xmlns:mc="http://schemas.openxmlformats.org/markup-compatibility/2006">
          <mc:Choice Requires="x14">
            <control shapeId="74767" r:id="rId6" name="Button 15">
              <controlPr defaultSize="0" print="0" autoFill="0" autoPict="0" macro="[0]!RestoreColours">
                <anchor moveWithCells="1" sizeWithCells="1">
                  <from>
                    <xdr:col>5</xdr:col>
                    <xdr:colOff>2152650</xdr:colOff>
                    <xdr:row>4</xdr:row>
                    <xdr:rowOff>19050</xdr:rowOff>
                  </from>
                  <to>
                    <xdr:col>5</xdr:col>
                    <xdr:colOff>2857500</xdr:colOff>
                    <xdr:row>4</xdr:row>
                    <xdr:rowOff>476250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5">
    <tabColor rgb="FF41AFAA"/>
    <pageSetUpPr fitToPage="1"/>
  </sheetPr>
  <dimension ref="A1:K56"/>
  <sheetViews>
    <sheetView showGridLines="0" tabSelected="1" zoomScale="85" zoomScaleNormal="85" workbookViewId="0">
      <selection activeCell="G13" sqref="G13"/>
    </sheetView>
  </sheetViews>
  <sheetFormatPr defaultColWidth="10.7109375" defaultRowHeight="12.75" x14ac:dyDescent="0.2"/>
  <cols>
    <col min="1" max="1" width="1.5703125" style="42" customWidth="1"/>
    <col min="2" max="2" width="10.7109375" style="42" hidden="1" customWidth="1"/>
    <col min="3" max="3" width="11.28515625" style="46" hidden="1" customWidth="1"/>
    <col min="4" max="4" width="7.28515625" style="46" hidden="1" customWidth="1"/>
    <col min="5" max="5" width="16.28515625" style="42" customWidth="1"/>
    <col min="6" max="6" width="45.7109375" style="42" customWidth="1"/>
    <col min="7" max="7" width="20.7109375" style="42" customWidth="1"/>
    <col min="8" max="9" width="90.7109375" style="42" customWidth="1"/>
    <col min="10" max="12" width="10.7109375" style="42"/>
    <col min="13" max="13" width="15.7109375" style="42" customWidth="1"/>
    <col min="14" max="16384" width="10.7109375" style="42"/>
  </cols>
  <sheetData>
    <row r="1" spans="1:9" s="41" customFormat="1" ht="9.6" customHeight="1" thickBot="1" x14ac:dyDescent="0.25">
      <c r="A1" s="42"/>
      <c r="B1" s="42"/>
      <c r="C1" s="46"/>
      <c r="D1" s="45"/>
      <c r="H1" s="254"/>
      <c r="I1" s="293"/>
    </row>
    <row r="2" spans="1:9" s="41" customFormat="1" hidden="1" x14ac:dyDescent="0.2">
      <c r="A2" s="42"/>
      <c r="B2" s="42"/>
      <c r="C2" s="46"/>
      <c r="D2" s="46"/>
      <c r="F2" s="252"/>
      <c r="H2" s="252"/>
      <c r="I2" s="253"/>
    </row>
    <row r="3" spans="1:9" s="41" customFormat="1" ht="26.25" hidden="1" thickBot="1" x14ac:dyDescent="0.25">
      <c r="B3" s="42"/>
      <c r="C3" s="46"/>
      <c r="D3" s="46"/>
      <c r="F3" s="252" t="s">
        <v>384</v>
      </c>
      <c r="H3" s="252" t="s">
        <v>382</v>
      </c>
      <c r="I3" s="253" t="s">
        <v>383</v>
      </c>
    </row>
    <row r="4" spans="1:9" s="41" customFormat="1" ht="92.65" customHeight="1" thickBot="1" x14ac:dyDescent="0.25">
      <c r="D4" s="245"/>
      <c r="E4" s="508" t="s">
        <v>513</v>
      </c>
      <c r="F4" s="496"/>
      <c r="G4" s="496"/>
      <c r="H4" s="497"/>
      <c r="I4" s="440" t="s">
        <v>548</v>
      </c>
    </row>
    <row r="5" spans="1:9" s="41" customFormat="1" ht="39" customHeight="1" x14ac:dyDescent="0.2">
      <c r="D5" s="245"/>
      <c r="E5" s="292" t="str">
        <f xml:space="preserve">  "Country: " &amp; 'GETTING STARTED'!$G$9&amp;" - "&amp;'GETTING STARTED'!$E$9</f>
        <v>Country: LU - Luxembourg</v>
      </c>
      <c r="F5" s="299"/>
      <c r="G5" s="510" t="s">
        <v>420</v>
      </c>
      <c r="H5" s="511"/>
      <c r="I5" s="498" t="s">
        <v>551</v>
      </c>
    </row>
    <row r="6" spans="1:9" s="41" customFormat="1" ht="42" customHeight="1" thickBot="1" x14ac:dyDescent="0.25">
      <c r="D6" s="245"/>
      <c r="E6" s="6" t="str">
        <f xml:space="preserve"> "Reference year: " &amp; 'GETTING STARTED'!$E$10</f>
        <v>Reference year: 2023</v>
      </c>
      <c r="F6" s="319"/>
      <c r="G6" s="512"/>
      <c r="H6" s="513"/>
      <c r="I6" s="514"/>
    </row>
    <row r="7" spans="1:9" s="245" customFormat="1" ht="27.75" customHeight="1" thickBot="1" x14ac:dyDescent="0.25">
      <c r="E7" s="275" t="s">
        <v>238</v>
      </c>
      <c r="F7" s="318"/>
      <c r="G7" s="341" t="s">
        <v>419</v>
      </c>
      <c r="H7" s="449" t="s">
        <v>236</v>
      </c>
      <c r="I7" s="450" t="s">
        <v>605</v>
      </c>
    </row>
    <row r="8" spans="1:9" s="245" customFormat="1" ht="24" customHeight="1" x14ac:dyDescent="0.2">
      <c r="B8" s="331" t="s">
        <v>393</v>
      </c>
      <c r="C8" s="332" t="str">
        <f>'GETTING STARTED'!G9</f>
        <v>LU</v>
      </c>
      <c r="E8" s="275" t="s">
        <v>271</v>
      </c>
      <c r="F8" s="329" t="s">
        <v>511</v>
      </c>
      <c r="G8" s="357">
        <v>19293700.499844</v>
      </c>
      <c r="H8" s="322"/>
      <c r="I8" s="323" t="s">
        <v>644</v>
      </c>
    </row>
    <row r="9" spans="1:9" s="245" customFormat="1" ht="24" customHeight="1" x14ac:dyDescent="0.2">
      <c r="B9" s="277" t="s">
        <v>394</v>
      </c>
      <c r="C9" s="280">
        <f>'GETTING STARTED'!E10</f>
        <v>2023</v>
      </c>
      <c r="D9" s="249"/>
      <c r="E9" s="276" t="s">
        <v>265</v>
      </c>
      <c r="F9" s="256" t="s">
        <v>243</v>
      </c>
      <c r="G9" s="353">
        <v>0</v>
      </c>
      <c r="H9" s="320" t="s">
        <v>633</v>
      </c>
      <c r="I9" s="324"/>
    </row>
    <row r="10" spans="1:9" s="245" customFormat="1" ht="24" customHeight="1" x14ac:dyDescent="0.2">
      <c r="B10" s="333" t="s">
        <v>395</v>
      </c>
      <c r="C10" s="279" t="s">
        <v>237</v>
      </c>
      <c r="D10" s="249"/>
      <c r="E10" s="276" t="s">
        <v>266</v>
      </c>
      <c r="F10" s="256" t="s">
        <v>244</v>
      </c>
      <c r="G10" s="353">
        <v>0</v>
      </c>
      <c r="H10" s="320" t="s">
        <v>634</v>
      </c>
      <c r="I10" s="324"/>
    </row>
    <row r="11" spans="1:9" s="245" customFormat="1" ht="24" customHeight="1" thickBot="1" x14ac:dyDescent="0.25">
      <c r="B11" s="278" t="s">
        <v>371</v>
      </c>
      <c r="C11" s="281" t="s">
        <v>369</v>
      </c>
      <c r="D11" s="249"/>
      <c r="E11" s="276" t="s">
        <v>267</v>
      </c>
      <c r="F11" s="256" t="s">
        <v>245</v>
      </c>
      <c r="G11" s="353">
        <v>1285482.2238325819</v>
      </c>
      <c r="H11" s="320" t="s">
        <v>635</v>
      </c>
      <c r="I11" s="324" t="s">
        <v>643</v>
      </c>
    </row>
    <row r="12" spans="1:9" s="245" customFormat="1" ht="24" customHeight="1" x14ac:dyDescent="0.2">
      <c r="D12" s="249"/>
      <c r="E12" s="276" t="s">
        <v>268</v>
      </c>
      <c r="F12" s="257" t="s">
        <v>259</v>
      </c>
      <c r="G12" s="353">
        <v>0</v>
      </c>
      <c r="H12" s="320"/>
      <c r="I12" s="324"/>
    </row>
    <row r="13" spans="1:9" s="245" customFormat="1" ht="24" customHeight="1" x14ac:dyDescent="0.2">
      <c r="C13" s="249"/>
      <c r="D13" s="249"/>
      <c r="E13" s="276" t="s">
        <v>424</v>
      </c>
      <c r="F13" s="256" t="s">
        <v>242</v>
      </c>
      <c r="G13" s="353">
        <v>0</v>
      </c>
      <c r="H13" s="320" t="s">
        <v>636</v>
      </c>
      <c r="I13" s="324"/>
    </row>
    <row r="14" spans="1:9" s="245" customFormat="1" ht="24" customHeight="1" x14ac:dyDescent="0.2">
      <c r="C14" s="249"/>
      <c r="D14" s="249"/>
      <c r="E14" s="276" t="s">
        <v>426</v>
      </c>
      <c r="F14" s="256" t="s">
        <v>257</v>
      </c>
      <c r="G14" s="353">
        <v>2627748.9768076399</v>
      </c>
      <c r="H14" s="320" t="s">
        <v>637</v>
      </c>
      <c r="I14" s="324" t="s">
        <v>643</v>
      </c>
    </row>
    <row r="15" spans="1:9" s="245" customFormat="1" ht="24" customHeight="1" x14ac:dyDescent="0.2">
      <c r="C15" s="249"/>
      <c r="D15" s="249"/>
      <c r="E15" s="276" t="s">
        <v>425</v>
      </c>
      <c r="F15" s="257" t="s">
        <v>258</v>
      </c>
      <c r="G15" s="353">
        <v>-1497000</v>
      </c>
      <c r="H15" s="320" t="s">
        <v>637</v>
      </c>
      <c r="I15" s="324" t="s">
        <v>643</v>
      </c>
    </row>
    <row r="16" spans="1:9" s="245" customFormat="1" ht="24" customHeight="1" x14ac:dyDescent="0.2">
      <c r="C16" s="249"/>
      <c r="D16" s="249"/>
      <c r="E16" s="276" t="s">
        <v>373</v>
      </c>
      <c r="F16" s="330" t="s">
        <v>358</v>
      </c>
      <c r="G16" s="353">
        <v>-1239</v>
      </c>
      <c r="H16" s="320" t="s">
        <v>642</v>
      </c>
      <c r="I16" s="324"/>
    </row>
    <row r="17" spans="3:10" s="245" customFormat="1" ht="24" customHeight="1" thickBot="1" x14ac:dyDescent="0.25">
      <c r="C17" s="249"/>
      <c r="D17" s="249"/>
      <c r="E17" s="244" t="s">
        <v>427</v>
      </c>
      <c r="F17" s="282" t="s">
        <v>361</v>
      </c>
      <c r="G17" s="355">
        <v>0</v>
      </c>
      <c r="H17" s="325" t="s">
        <v>638</v>
      </c>
      <c r="I17" s="326"/>
    </row>
    <row r="18" spans="3:10" s="245" customFormat="1" ht="39" customHeight="1" thickBot="1" x14ac:dyDescent="0.25">
      <c r="C18" s="249"/>
      <c r="D18" s="249"/>
      <c r="E18" s="286" t="s">
        <v>415</v>
      </c>
      <c r="F18" s="287"/>
      <c r="G18" s="287"/>
      <c r="H18" s="288"/>
      <c r="I18" s="288"/>
    </row>
    <row r="19" spans="3:10" s="245" customFormat="1" ht="21" customHeight="1" x14ac:dyDescent="0.2">
      <c r="C19" s="249"/>
      <c r="D19" s="249"/>
      <c r="E19" s="290"/>
      <c r="F19" s="291" t="s">
        <v>246</v>
      </c>
      <c r="G19" s="403" t="s">
        <v>419</v>
      </c>
      <c r="H19" s="283" t="s">
        <v>236</v>
      </c>
      <c r="I19" s="284" t="s">
        <v>605</v>
      </c>
    </row>
    <row r="20" spans="3:10" s="245" customFormat="1" ht="24" customHeight="1" x14ac:dyDescent="0.2">
      <c r="C20" s="249"/>
      <c r="D20" s="249"/>
      <c r="E20" s="248" t="s">
        <v>287</v>
      </c>
      <c r="F20" s="328"/>
      <c r="G20" s="353"/>
      <c r="H20" s="320"/>
      <c r="I20" s="324"/>
      <c r="J20" s="406">
        <v>0</v>
      </c>
    </row>
    <row r="21" spans="3:10" s="245" customFormat="1" ht="24" customHeight="1" x14ac:dyDescent="0.2">
      <c r="C21" s="249"/>
      <c r="D21" s="249"/>
      <c r="E21" s="248" t="s">
        <v>288</v>
      </c>
      <c r="F21" s="328"/>
      <c r="G21" s="353"/>
      <c r="H21" s="320"/>
      <c r="I21" s="324"/>
      <c r="J21" s="406">
        <v>0</v>
      </c>
    </row>
    <row r="22" spans="3:10" s="245" customFormat="1" ht="24" customHeight="1" x14ac:dyDescent="0.2">
      <c r="C22" s="249"/>
      <c r="D22" s="249"/>
      <c r="E22" s="248" t="s">
        <v>289</v>
      </c>
      <c r="F22" s="328"/>
      <c r="G22" s="353"/>
      <c r="H22" s="320"/>
      <c r="I22" s="324"/>
      <c r="J22" s="406">
        <v>0</v>
      </c>
    </row>
    <row r="23" spans="3:10" s="245" customFormat="1" ht="24" customHeight="1" x14ac:dyDescent="0.2">
      <c r="C23" s="249"/>
      <c r="D23" s="249"/>
      <c r="E23" s="248" t="s">
        <v>290</v>
      </c>
      <c r="F23" s="328"/>
      <c r="G23" s="353"/>
      <c r="H23" s="320"/>
      <c r="I23" s="324"/>
      <c r="J23" s="406">
        <v>0</v>
      </c>
    </row>
    <row r="24" spans="3:10" s="245" customFormat="1" ht="24" customHeight="1" x14ac:dyDescent="0.2">
      <c r="C24" s="249"/>
      <c r="D24" s="249"/>
      <c r="E24" s="248" t="s">
        <v>291</v>
      </c>
      <c r="F24" s="328"/>
      <c r="G24" s="353"/>
      <c r="H24" s="320"/>
      <c r="I24" s="324"/>
      <c r="J24" s="406">
        <v>0</v>
      </c>
    </row>
    <row r="25" spans="3:10" s="245" customFormat="1" ht="24" customHeight="1" x14ac:dyDescent="0.2">
      <c r="C25" s="249"/>
      <c r="D25" s="249"/>
      <c r="E25" s="248" t="s">
        <v>292</v>
      </c>
      <c r="F25" s="328"/>
      <c r="G25" s="353"/>
      <c r="H25" s="320"/>
      <c r="I25" s="324"/>
      <c r="J25" s="406">
        <v>0</v>
      </c>
    </row>
    <row r="26" spans="3:10" s="245" customFormat="1" ht="24" customHeight="1" x14ac:dyDescent="0.2">
      <c r="C26" s="249"/>
      <c r="D26" s="249"/>
      <c r="E26" s="248" t="s">
        <v>293</v>
      </c>
      <c r="F26" s="328"/>
      <c r="G26" s="353"/>
      <c r="H26" s="320"/>
      <c r="I26" s="324"/>
      <c r="J26" s="406">
        <v>0</v>
      </c>
    </row>
    <row r="27" spans="3:10" s="245" customFormat="1" ht="24" customHeight="1" x14ac:dyDescent="0.2">
      <c r="C27" s="249"/>
      <c r="D27" s="249"/>
      <c r="E27" s="248" t="s">
        <v>294</v>
      </c>
      <c r="F27" s="328"/>
      <c r="G27" s="353"/>
      <c r="H27" s="320"/>
      <c r="I27" s="324"/>
      <c r="J27" s="406">
        <v>0</v>
      </c>
    </row>
    <row r="28" spans="3:10" s="245" customFormat="1" ht="24" customHeight="1" x14ac:dyDescent="0.2">
      <c r="C28" s="249"/>
      <c r="D28" s="249"/>
      <c r="E28" s="248" t="s">
        <v>295</v>
      </c>
      <c r="F28" s="328"/>
      <c r="G28" s="353"/>
      <c r="H28" s="320"/>
      <c r="I28" s="324"/>
      <c r="J28" s="406">
        <v>0</v>
      </c>
    </row>
    <row r="29" spans="3:10" s="245" customFormat="1" ht="24" customHeight="1" x14ac:dyDescent="0.2">
      <c r="C29" s="249"/>
      <c r="D29" s="249"/>
      <c r="E29" s="248" t="s">
        <v>296</v>
      </c>
      <c r="F29" s="328"/>
      <c r="G29" s="353"/>
      <c r="H29" s="320"/>
      <c r="I29" s="324"/>
      <c r="J29" s="406">
        <v>0</v>
      </c>
    </row>
    <row r="30" spans="3:10" s="245" customFormat="1" ht="24" customHeight="1" x14ac:dyDescent="0.2">
      <c r="C30" s="249"/>
      <c r="D30" s="249"/>
      <c r="E30" s="248" t="s">
        <v>278</v>
      </c>
      <c r="F30" s="328"/>
      <c r="G30" s="353"/>
      <c r="H30" s="320"/>
      <c r="I30" s="324"/>
      <c r="J30" s="406">
        <v>0</v>
      </c>
    </row>
    <row r="31" spans="3:10" s="245" customFormat="1" ht="24" customHeight="1" x14ac:dyDescent="0.2">
      <c r="C31" s="249"/>
      <c r="D31" s="249"/>
      <c r="E31" s="248" t="s">
        <v>279</v>
      </c>
      <c r="F31" s="328"/>
      <c r="G31" s="353"/>
      <c r="H31" s="320"/>
      <c r="I31" s="324"/>
      <c r="J31" s="406">
        <v>0</v>
      </c>
    </row>
    <row r="32" spans="3:10" s="245" customFormat="1" ht="24" customHeight="1" x14ac:dyDescent="0.2">
      <c r="C32" s="249"/>
      <c r="D32" s="249"/>
      <c r="E32" s="248" t="s">
        <v>280</v>
      </c>
      <c r="F32" s="328"/>
      <c r="G32" s="353"/>
      <c r="H32" s="320"/>
      <c r="I32" s="324"/>
      <c r="J32" s="406">
        <v>0</v>
      </c>
    </row>
    <row r="33" spans="1:11" s="245" customFormat="1" ht="24" customHeight="1" x14ac:dyDescent="0.2">
      <c r="A33" s="41"/>
      <c r="B33" s="41"/>
      <c r="C33" s="45"/>
      <c r="D33" s="249"/>
      <c r="E33" s="248" t="s">
        <v>281</v>
      </c>
      <c r="F33" s="328"/>
      <c r="G33" s="353"/>
      <c r="H33" s="320"/>
      <c r="I33" s="324"/>
      <c r="J33" s="406">
        <v>0</v>
      </c>
    </row>
    <row r="34" spans="1:11" s="245" customFormat="1" ht="24" customHeight="1" x14ac:dyDescent="0.2">
      <c r="A34" s="41"/>
      <c r="B34" s="41"/>
      <c r="C34" s="45"/>
      <c r="D34" s="249"/>
      <c r="E34" s="248" t="s">
        <v>282</v>
      </c>
      <c r="F34" s="328"/>
      <c r="G34" s="353"/>
      <c r="H34" s="320"/>
      <c r="I34" s="324"/>
      <c r="J34" s="406">
        <v>0</v>
      </c>
    </row>
    <row r="35" spans="1:11" s="245" customFormat="1" ht="24" customHeight="1" x14ac:dyDescent="0.2">
      <c r="A35" s="41"/>
      <c r="B35" s="41"/>
      <c r="C35" s="45"/>
      <c r="D35" s="249"/>
      <c r="E35" s="248" t="s">
        <v>283</v>
      </c>
      <c r="F35" s="328"/>
      <c r="G35" s="353"/>
      <c r="H35" s="320"/>
      <c r="I35" s="324"/>
      <c r="J35" s="406">
        <v>0</v>
      </c>
    </row>
    <row r="36" spans="1:11" s="245" customFormat="1" ht="24" customHeight="1" x14ac:dyDescent="0.2">
      <c r="A36" s="41"/>
      <c r="B36" s="41"/>
      <c r="C36" s="45"/>
      <c r="D36" s="249"/>
      <c r="E36" s="248" t="s">
        <v>284</v>
      </c>
      <c r="F36" s="328"/>
      <c r="G36" s="353"/>
      <c r="H36" s="320"/>
      <c r="I36" s="324"/>
      <c r="J36" s="406">
        <v>0</v>
      </c>
    </row>
    <row r="37" spans="1:11" s="245" customFormat="1" ht="24" customHeight="1" x14ac:dyDescent="0.2">
      <c r="A37" s="41"/>
      <c r="B37" s="41"/>
      <c r="C37" s="45"/>
      <c r="D37" s="249"/>
      <c r="E37" s="248" t="s">
        <v>285</v>
      </c>
      <c r="F37" s="328"/>
      <c r="G37" s="353"/>
      <c r="H37" s="320"/>
      <c r="I37" s="324"/>
      <c r="J37" s="406">
        <v>0</v>
      </c>
    </row>
    <row r="38" spans="1:11" s="245" customFormat="1" ht="24" customHeight="1" x14ac:dyDescent="0.2">
      <c r="A38" s="41"/>
      <c r="B38" s="41"/>
      <c r="C38" s="45"/>
      <c r="D38" s="249"/>
      <c r="E38" s="248" t="s">
        <v>286</v>
      </c>
      <c r="F38" s="328"/>
      <c r="G38" s="353"/>
      <c r="H38" s="320"/>
      <c r="I38" s="324"/>
      <c r="J38" s="406">
        <v>0</v>
      </c>
    </row>
    <row r="39" spans="1:11" s="245" customFormat="1" ht="24" customHeight="1" x14ac:dyDescent="0.2">
      <c r="A39" s="41"/>
      <c r="B39" s="41"/>
      <c r="C39" s="45"/>
      <c r="D39" s="249"/>
      <c r="E39" s="248" t="s">
        <v>297</v>
      </c>
      <c r="F39" s="328"/>
      <c r="G39" s="353"/>
      <c r="H39" s="320"/>
      <c r="I39" s="324"/>
      <c r="J39" s="406">
        <v>0</v>
      </c>
    </row>
    <row r="40" spans="1:11" s="245" customFormat="1" ht="24" customHeight="1" thickBot="1" x14ac:dyDescent="0.25">
      <c r="A40" s="41"/>
      <c r="B40" s="41"/>
      <c r="C40" s="45"/>
      <c r="D40" s="249"/>
      <c r="E40" s="348" t="s">
        <v>374</v>
      </c>
      <c r="F40" s="247" t="s">
        <v>514</v>
      </c>
      <c r="G40" s="354">
        <f xml:space="preserve"> IF(TRIM(CONCATENATE(G8,G9,G10,G11,G12,G13,G14,G15,G16,G17,G20,G21,G22,G23,G24,G25,G26,G27,G28,G29,G30,G31,G32,G33,G34,G35,G36,G37,G38,G39))="","",SUM(SUM(G8:G17),SUM(G20:G39)))</f>
        <v>21708692.70048422</v>
      </c>
      <c r="H40" s="321"/>
      <c r="I40" s="327"/>
    </row>
    <row r="41" spans="1:11" s="41" customFormat="1" hidden="1" x14ac:dyDescent="0.2">
      <c r="C41" s="45"/>
      <c r="D41" s="45"/>
      <c r="G41" s="439" t="s">
        <v>546</v>
      </c>
    </row>
    <row r="42" spans="1:11" s="41" customFormat="1" x14ac:dyDescent="0.2">
      <c r="C42" s="45"/>
      <c r="D42" s="45"/>
      <c r="G42" s="439"/>
    </row>
    <row r="43" spans="1:11" s="41" customFormat="1" ht="13.5" x14ac:dyDescent="0.25">
      <c r="A43" s="245"/>
      <c r="B43" s="245"/>
      <c r="C43" s="245"/>
      <c r="D43" s="45"/>
      <c r="E43" s="54" t="s">
        <v>93</v>
      </c>
      <c r="G43" s="47"/>
      <c r="H43" s="245"/>
      <c r="I43" s="245"/>
    </row>
    <row r="44" spans="1:11" s="41" customFormat="1" x14ac:dyDescent="0.2">
      <c r="A44" s="245"/>
      <c r="B44" s="245"/>
      <c r="C44" s="249"/>
      <c r="D44" s="45"/>
      <c r="E44" s="316" t="s">
        <v>64</v>
      </c>
      <c r="F44" s="316"/>
      <c r="G44" s="245"/>
      <c r="H44" s="245"/>
      <c r="I44" s="245"/>
      <c r="J44" s="245"/>
      <c r="K44" s="245"/>
    </row>
    <row r="45" spans="1:11" s="41" customFormat="1" ht="23.25" customHeight="1" x14ac:dyDescent="0.2">
      <c r="A45" s="245"/>
      <c r="B45" s="245"/>
      <c r="C45" s="249"/>
      <c r="D45" s="45"/>
      <c r="E45" s="505" t="s">
        <v>272</v>
      </c>
      <c r="F45" s="505"/>
      <c r="G45" s="245"/>
      <c r="H45" s="245"/>
      <c r="I45" s="245"/>
      <c r="J45" s="245"/>
      <c r="K45" s="245"/>
    </row>
    <row r="46" spans="1:11" s="41" customFormat="1" ht="32.25" customHeight="1" x14ac:dyDescent="0.2">
      <c r="A46" s="245"/>
      <c r="B46" s="245"/>
      <c r="C46" s="249"/>
      <c r="D46" s="45"/>
      <c r="E46" s="506" t="s">
        <v>65</v>
      </c>
      <c r="F46" s="506"/>
      <c r="G46" s="245"/>
      <c r="H46" s="245"/>
      <c r="J46" s="245"/>
      <c r="K46" s="245"/>
    </row>
    <row r="47" spans="1:11" s="41" customFormat="1" ht="24" customHeight="1" x14ac:dyDescent="0.2">
      <c r="A47" s="245"/>
      <c r="B47" s="245"/>
      <c r="C47" s="249"/>
      <c r="D47" s="45"/>
      <c r="E47" s="507" t="s">
        <v>247</v>
      </c>
      <c r="F47" s="507"/>
      <c r="G47" s="245"/>
      <c r="H47" s="245"/>
    </row>
    <row r="48" spans="1:11" s="41" customFormat="1" ht="7.15" customHeight="1" x14ac:dyDescent="0.2">
      <c r="A48" s="42"/>
      <c r="B48" s="42"/>
      <c r="C48" s="46"/>
      <c r="D48" s="45"/>
      <c r="E48" s="42"/>
      <c r="F48" s="246"/>
      <c r="G48" s="245"/>
      <c r="H48" s="245"/>
    </row>
    <row r="49" spans="1:9" s="263" customFormat="1" ht="78.75" customHeight="1" x14ac:dyDescent="0.2">
      <c r="A49" s="42"/>
      <c r="B49" s="42"/>
      <c r="C49" s="46"/>
      <c r="D49" s="261"/>
      <c r="E49" s="504" t="s">
        <v>327</v>
      </c>
      <c r="F49" s="504"/>
      <c r="G49" s="262"/>
      <c r="H49" s="262"/>
    </row>
    <row r="50" spans="1:9" s="263" customFormat="1" ht="41.25" customHeight="1" x14ac:dyDescent="0.2">
      <c r="A50" s="42"/>
      <c r="B50" s="42"/>
      <c r="C50" s="46"/>
      <c r="D50" s="261"/>
      <c r="E50" s="509" t="s">
        <v>360</v>
      </c>
      <c r="F50" s="509"/>
      <c r="G50" s="262"/>
      <c r="H50" s="262"/>
    </row>
    <row r="51" spans="1:9" s="263" customFormat="1" ht="38.25" customHeight="1" x14ac:dyDescent="0.2">
      <c r="A51" s="42"/>
      <c r="B51" s="42"/>
      <c r="C51" s="46"/>
      <c r="D51" s="261"/>
      <c r="E51" s="509" t="s">
        <v>357</v>
      </c>
      <c r="F51" s="509"/>
      <c r="G51" s="262"/>
      <c r="H51" s="262"/>
    </row>
    <row r="52" spans="1:9" x14ac:dyDescent="0.2">
      <c r="F52" s="49"/>
      <c r="G52" s="246"/>
      <c r="H52" s="246"/>
    </row>
    <row r="53" spans="1:9" x14ac:dyDescent="0.2">
      <c r="F53" s="246"/>
      <c r="G53" s="246"/>
      <c r="H53" s="246"/>
    </row>
    <row r="54" spans="1:9" x14ac:dyDescent="0.2">
      <c r="F54" s="246"/>
      <c r="G54" s="246"/>
      <c r="H54" s="246"/>
    </row>
    <row r="55" spans="1:9" x14ac:dyDescent="0.2">
      <c r="F55" s="246"/>
      <c r="G55" s="246"/>
      <c r="H55" s="246"/>
    </row>
    <row r="56" spans="1:9" x14ac:dyDescent="0.2">
      <c r="G56" s="246"/>
      <c r="H56" s="246"/>
      <c r="I56" s="43"/>
    </row>
  </sheetData>
  <sheetProtection algorithmName="SHA-512" hashValue="0UOHAl1mE3GM8u0g/fojGpGy6nt+i+mGUicuU/sT7AgvlFGVWIEi9qHzEMN1k98n4LDjw+sr/4CYhR/KKfrihA==" saltValue="jCBj5mRQvVfAcDy0GnV8Bg==" spinCount="100000" sheet="1" objects="1" scenarios="1"/>
  <mergeCells count="9">
    <mergeCell ref="I5:I6"/>
    <mergeCell ref="E47:F47"/>
    <mergeCell ref="E49:F49"/>
    <mergeCell ref="E4:H4"/>
    <mergeCell ref="E50:F50"/>
    <mergeCell ref="E51:F51"/>
    <mergeCell ref="E45:F45"/>
    <mergeCell ref="E46:F46"/>
    <mergeCell ref="G5:H6"/>
  </mergeCells>
  <conditionalFormatting sqref="F20:F39">
    <cfRule type="expression" dxfId="4" priority="1">
      <formula>AND(LEN(H20)&gt;0,OR(LEN(F20)=0,FIND("Name of adjustment and description", F20)))</formula>
    </cfRule>
  </conditionalFormatting>
  <dataValidations count="3">
    <dataValidation type="decimal" allowBlank="1" showInputMessage="1" showErrorMessage="1" sqref="G8:G11 G40 G17 G14" xr:uid="{00000000-0002-0000-0700-000000000000}">
      <formula1>0</formula1>
      <formula2>1000000000000000</formula2>
    </dataValidation>
    <dataValidation type="decimal" allowBlank="1" showInputMessage="1" showErrorMessage="1" sqref="G12 G15 G16" xr:uid="{00000000-0002-0000-0700-000001000000}">
      <formula1>-1000000000000000</formula1>
      <formula2>0</formula2>
    </dataValidation>
    <dataValidation type="decimal" allowBlank="1" showInputMessage="1" showErrorMessage="1" sqref="G20:G39 G13" xr:uid="{00000000-0002-0000-0700-000002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9633" r:id="rId4" name="formulas">
              <controlPr defaultSize="0" print="0" autoFill="0" autoPict="0" macro="[0]!'SwitchLocksInCells &quot;formulas&quot;'" altText="Lock formulas">
                <anchor moveWithCells="1" sizeWithCells="1">
                  <from>
                    <xdr:col>5</xdr:col>
                    <xdr:colOff>1657350</xdr:colOff>
                    <xdr:row>5</xdr:row>
                    <xdr:rowOff>28575</xdr:rowOff>
                  </from>
                  <to>
                    <xdr:col>5</xdr:col>
                    <xdr:colOff>2362200</xdr:colOff>
                    <xdr:row>5</xdr:row>
                    <xdr:rowOff>476250</xdr:rowOff>
                  </to>
                </anchor>
              </controlPr>
            </control>
          </mc:Choice>
        </mc:AlternateContent>
        <mc:AlternateContent xmlns:mc="http://schemas.openxmlformats.org/markup-compatibility/2006">
          <mc:Choice Requires="x14">
            <control shapeId="69634" r:id="rId5" name="Button 2">
              <controlPr defaultSize="0" print="0" autoFill="0" autoPict="0" macro="[0]!MainBody">
                <anchor moveWithCells="1" sizeWithCells="1">
                  <from>
                    <xdr:col>5</xdr:col>
                    <xdr:colOff>895350</xdr:colOff>
                    <xdr:row>4</xdr:row>
                    <xdr:rowOff>19050</xdr:rowOff>
                  </from>
                  <to>
                    <xdr:col>5</xdr:col>
                    <xdr:colOff>1962150</xdr:colOff>
                    <xdr:row>4</xdr:row>
                    <xdr:rowOff>476250</xdr:rowOff>
                  </to>
                </anchor>
              </controlPr>
            </control>
          </mc:Choice>
        </mc:AlternateContent>
        <mc:AlternateContent xmlns:mc="http://schemas.openxmlformats.org/markup-compatibility/2006">
          <mc:Choice Requires="x14">
            <control shapeId="69635" r:id="rId6" name="Button 3">
              <controlPr defaultSize="0" print="0" autoFill="0" autoPict="0" macro="[0]!RestoreColours">
                <anchor moveWithCells="1" sizeWithCells="1">
                  <from>
                    <xdr:col>5</xdr:col>
                    <xdr:colOff>2038350</xdr:colOff>
                    <xdr:row>4</xdr:row>
                    <xdr:rowOff>19050</xdr:rowOff>
                  </from>
                  <to>
                    <xdr:col>5</xdr:col>
                    <xdr:colOff>2762250</xdr:colOff>
                    <xdr:row>4</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700-000003000000}">
          <x14:formula1>
            <xm:f>'Lists (specific)'!$E$2:$E$7</xm:f>
          </x14:formula1>
          <xm:sqref>F20:F39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41AFAA"/>
    <pageSetUpPr fitToPage="1"/>
  </sheetPr>
  <dimension ref="A1:K53"/>
  <sheetViews>
    <sheetView showGridLines="0" zoomScaleNormal="100" workbookViewId="0">
      <selection activeCell="G37" sqref="G37"/>
    </sheetView>
  </sheetViews>
  <sheetFormatPr defaultColWidth="10.7109375" defaultRowHeight="12.75" x14ac:dyDescent="0.2"/>
  <cols>
    <col min="1" max="1" width="1.28515625" style="42" customWidth="1"/>
    <col min="2" max="2" width="10.7109375" style="42" hidden="1" customWidth="1"/>
    <col min="3" max="3" width="11.28515625" style="46" hidden="1" customWidth="1"/>
    <col min="4" max="4" width="14.5703125" style="46" hidden="1" customWidth="1"/>
    <col min="5" max="5" width="18.5703125" style="42" customWidth="1"/>
    <col min="6" max="6" width="47.28515625" style="42" customWidth="1"/>
    <col min="7" max="7" width="20.7109375" style="42" customWidth="1"/>
    <col min="8"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9" s="41" customFormat="1" ht="7.15" customHeight="1" thickBot="1" x14ac:dyDescent="0.25">
      <c r="A1" s="42"/>
      <c r="B1" s="42"/>
      <c r="C1" s="46"/>
      <c r="D1" s="45"/>
      <c r="H1" s="254"/>
      <c r="I1" s="293"/>
    </row>
    <row r="2" spans="1:9" s="41" customFormat="1" hidden="1" x14ac:dyDescent="0.2">
      <c r="A2" s="42"/>
      <c r="B2" s="42"/>
      <c r="C2" s="46"/>
      <c r="D2" s="46"/>
      <c r="F2" s="252"/>
      <c r="H2" s="252"/>
      <c r="I2" s="253"/>
    </row>
    <row r="3" spans="1:9" s="41" customFormat="1" ht="26.25" hidden="1" thickBot="1" x14ac:dyDescent="0.25">
      <c r="B3" s="42"/>
      <c r="C3" s="46"/>
      <c r="D3" s="46"/>
      <c r="F3" s="252" t="s">
        <v>384</v>
      </c>
      <c r="H3" s="252" t="s">
        <v>382</v>
      </c>
      <c r="I3" s="253" t="s">
        <v>383</v>
      </c>
    </row>
    <row r="4" spans="1:9" s="41" customFormat="1" ht="92.65" customHeight="1" thickBot="1" x14ac:dyDescent="0.25">
      <c r="D4" s="245"/>
      <c r="E4" s="508" t="s">
        <v>515</v>
      </c>
      <c r="F4" s="496"/>
      <c r="G4" s="496"/>
      <c r="H4" s="497"/>
      <c r="I4" s="440" t="s">
        <v>549</v>
      </c>
    </row>
    <row r="5" spans="1:9" s="41" customFormat="1" ht="39" customHeight="1" x14ac:dyDescent="0.2">
      <c r="D5" s="245"/>
      <c r="E5" s="292" t="str">
        <f xml:space="preserve">  "Country: " &amp; 'GETTING STARTED'!$G$9&amp;" - "&amp;'GETTING STARTED'!$E$9</f>
        <v>Country: LU - Luxembourg</v>
      </c>
      <c r="F5" s="317"/>
      <c r="G5" s="510" t="s">
        <v>420</v>
      </c>
      <c r="H5" s="511"/>
      <c r="I5" s="498" t="s">
        <v>551</v>
      </c>
    </row>
    <row r="6" spans="1:9" s="41" customFormat="1" ht="42" customHeight="1" thickBot="1" x14ac:dyDescent="0.25">
      <c r="D6" s="245"/>
      <c r="E6" s="6" t="str">
        <f xml:space="preserve"> "Reference year: " &amp; 'GETTING STARTED'!$E$10</f>
        <v>Reference year: 2023</v>
      </c>
      <c r="F6" s="319"/>
      <c r="G6" s="512"/>
      <c r="H6" s="513"/>
      <c r="I6" s="514"/>
    </row>
    <row r="7" spans="1:9" s="245" customFormat="1" ht="27.75" customHeight="1" thickBot="1" x14ac:dyDescent="0.25">
      <c r="E7" s="334" t="s">
        <v>238</v>
      </c>
      <c r="F7" s="335"/>
      <c r="G7" s="341" t="s">
        <v>419</v>
      </c>
      <c r="H7" s="449" t="s">
        <v>236</v>
      </c>
      <c r="I7" s="450" t="s">
        <v>605</v>
      </c>
    </row>
    <row r="8" spans="1:9" s="245" customFormat="1" ht="24" customHeight="1" x14ac:dyDescent="0.2">
      <c r="B8" s="331" t="s">
        <v>393</v>
      </c>
      <c r="C8" s="332" t="str">
        <f>'GETTING STARTED'!G9</f>
        <v>LU</v>
      </c>
      <c r="E8" s="275" t="s">
        <v>428</v>
      </c>
      <c r="F8" s="336" t="s">
        <v>512</v>
      </c>
      <c r="G8" s="420"/>
      <c r="H8" s="396"/>
      <c r="I8" s="323"/>
    </row>
    <row r="9" spans="1:9" s="245" customFormat="1" ht="24" customHeight="1" x14ac:dyDescent="0.2">
      <c r="B9" s="277" t="s">
        <v>394</v>
      </c>
      <c r="C9" s="280">
        <f>'GETTING STARTED'!E10</f>
        <v>2023</v>
      </c>
      <c r="D9" s="249"/>
      <c r="E9" s="275" t="s">
        <v>429</v>
      </c>
      <c r="F9" s="337" t="s">
        <v>249</v>
      </c>
      <c r="G9" s="421"/>
      <c r="H9" s="397"/>
      <c r="I9" s="324"/>
    </row>
    <row r="10" spans="1:9" s="245" customFormat="1" ht="24" customHeight="1" x14ac:dyDescent="0.2">
      <c r="B10" s="333" t="s">
        <v>395</v>
      </c>
      <c r="C10" s="279" t="s">
        <v>237</v>
      </c>
      <c r="D10" s="249"/>
      <c r="E10" s="275" t="s">
        <v>430</v>
      </c>
      <c r="F10" s="337" t="s">
        <v>250</v>
      </c>
      <c r="G10" s="421"/>
      <c r="H10" s="397"/>
      <c r="I10" s="324"/>
    </row>
    <row r="11" spans="1:9" s="245" customFormat="1" ht="24" customHeight="1" thickBot="1" x14ac:dyDescent="0.25">
      <c r="B11" s="278" t="s">
        <v>371</v>
      </c>
      <c r="C11" s="281" t="s">
        <v>370</v>
      </c>
      <c r="D11" s="249"/>
      <c r="E11" s="275" t="s">
        <v>431</v>
      </c>
      <c r="F11" s="337" t="s">
        <v>251</v>
      </c>
      <c r="G11" s="421"/>
      <c r="H11" s="397"/>
      <c r="I11" s="324"/>
    </row>
    <row r="12" spans="1:9" s="245" customFormat="1" ht="24" customHeight="1" x14ac:dyDescent="0.2">
      <c r="D12" s="249"/>
      <c r="E12" s="275" t="s">
        <v>432</v>
      </c>
      <c r="F12" s="338" t="s">
        <v>252</v>
      </c>
      <c r="G12" s="421"/>
      <c r="H12" s="397"/>
      <c r="I12" s="324"/>
    </row>
    <row r="13" spans="1:9" s="245" customFormat="1" ht="24" customHeight="1" x14ac:dyDescent="0.2">
      <c r="C13" s="249"/>
      <c r="D13" s="249"/>
      <c r="E13" s="276" t="s">
        <v>426</v>
      </c>
      <c r="F13" s="337" t="s">
        <v>257</v>
      </c>
      <c r="G13" s="421"/>
      <c r="H13" s="397"/>
      <c r="I13" s="324"/>
    </row>
    <row r="14" spans="1:9" s="245" customFormat="1" ht="24" customHeight="1" thickBot="1" x14ac:dyDescent="0.25">
      <c r="C14" s="249"/>
      <c r="D14" s="249"/>
      <c r="E14" s="339" t="s">
        <v>425</v>
      </c>
      <c r="F14" s="340" t="s">
        <v>258</v>
      </c>
      <c r="G14" s="425"/>
      <c r="H14" s="398"/>
      <c r="I14" s="327"/>
    </row>
    <row r="15" spans="1:9" s="245" customFormat="1" ht="39" customHeight="1" thickBot="1" x14ac:dyDescent="0.25">
      <c r="C15" s="249"/>
      <c r="D15" s="249"/>
      <c r="E15" s="286" t="s">
        <v>415</v>
      </c>
      <c r="F15" s="287"/>
      <c r="G15" s="287"/>
      <c r="H15" s="288"/>
      <c r="I15" s="288"/>
    </row>
    <row r="16" spans="1:9" s="245" customFormat="1" ht="21" customHeight="1" x14ac:dyDescent="0.2">
      <c r="C16" s="249"/>
      <c r="D16" s="249"/>
      <c r="E16" s="290"/>
      <c r="F16" s="296" t="s">
        <v>246</v>
      </c>
      <c r="G16" s="285" t="s">
        <v>419</v>
      </c>
      <c r="H16" s="283" t="s">
        <v>236</v>
      </c>
      <c r="I16" s="284" t="s">
        <v>605</v>
      </c>
    </row>
    <row r="17" spans="3:10" s="245" customFormat="1" ht="24" customHeight="1" x14ac:dyDescent="0.2">
      <c r="C17" s="249"/>
      <c r="D17" s="249"/>
      <c r="E17" s="248" t="s">
        <v>287</v>
      </c>
      <c r="F17" s="298"/>
      <c r="G17" s="353"/>
      <c r="H17" s="320"/>
      <c r="I17" s="324"/>
      <c r="J17" s="406">
        <v>0</v>
      </c>
    </row>
    <row r="18" spans="3:10" s="245" customFormat="1" ht="24" customHeight="1" x14ac:dyDescent="0.2">
      <c r="C18" s="249"/>
      <c r="D18" s="249"/>
      <c r="E18" s="248" t="s">
        <v>288</v>
      </c>
      <c r="F18" s="298"/>
      <c r="G18" s="353"/>
      <c r="H18" s="320"/>
      <c r="I18" s="324"/>
      <c r="J18" s="406">
        <v>0</v>
      </c>
    </row>
    <row r="19" spans="3:10" s="245" customFormat="1" ht="24" customHeight="1" x14ac:dyDescent="0.2">
      <c r="C19" s="249"/>
      <c r="D19" s="249"/>
      <c r="E19" s="248" t="s">
        <v>289</v>
      </c>
      <c r="F19" s="298"/>
      <c r="G19" s="353"/>
      <c r="H19" s="320"/>
      <c r="I19" s="324"/>
      <c r="J19" s="406">
        <v>0</v>
      </c>
    </row>
    <row r="20" spans="3:10" s="245" customFormat="1" ht="24" customHeight="1" x14ac:dyDescent="0.2">
      <c r="C20" s="249"/>
      <c r="D20" s="289"/>
      <c r="E20" s="248" t="s">
        <v>290</v>
      </c>
      <c r="F20" s="298"/>
      <c r="G20" s="353"/>
      <c r="H20" s="320"/>
      <c r="I20" s="324"/>
      <c r="J20" s="406">
        <v>0</v>
      </c>
    </row>
    <row r="21" spans="3:10" s="245" customFormat="1" ht="24" customHeight="1" x14ac:dyDescent="0.2">
      <c r="C21" s="249"/>
      <c r="D21" s="249"/>
      <c r="E21" s="248" t="s">
        <v>291</v>
      </c>
      <c r="F21" s="298"/>
      <c r="G21" s="353"/>
      <c r="H21" s="320"/>
      <c r="I21" s="324"/>
      <c r="J21" s="406">
        <v>0</v>
      </c>
    </row>
    <row r="22" spans="3:10" s="245" customFormat="1" ht="24" customHeight="1" x14ac:dyDescent="0.2">
      <c r="C22" s="249"/>
      <c r="D22" s="249"/>
      <c r="E22" s="248" t="s">
        <v>292</v>
      </c>
      <c r="F22" s="298"/>
      <c r="G22" s="353"/>
      <c r="H22" s="320"/>
      <c r="I22" s="324"/>
      <c r="J22" s="406">
        <v>0</v>
      </c>
    </row>
    <row r="23" spans="3:10" s="245" customFormat="1" ht="24" customHeight="1" x14ac:dyDescent="0.2">
      <c r="C23" s="249"/>
      <c r="D23" s="249"/>
      <c r="E23" s="248" t="s">
        <v>293</v>
      </c>
      <c r="F23" s="298"/>
      <c r="G23" s="353"/>
      <c r="H23" s="320"/>
      <c r="I23" s="324"/>
      <c r="J23" s="406">
        <v>0</v>
      </c>
    </row>
    <row r="24" spans="3:10" s="245" customFormat="1" ht="24" customHeight="1" x14ac:dyDescent="0.2">
      <c r="C24" s="249"/>
      <c r="D24" s="249"/>
      <c r="E24" s="248" t="s">
        <v>294</v>
      </c>
      <c r="F24" s="298"/>
      <c r="G24" s="353"/>
      <c r="H24" s="320"/>
      <c r="I24" s="324"/>
      <c r="J24" s="406">
        <v>0</v>
      </c>
    </row>
    <row r="25" spans="3:10" s="245" customFormat="1" ht="24" customHeight="1" x14ac:dyDescent="0.2">
      <c r="C25" s="249"/>
      <c r="D25" s="249"/>
      <c r="E25" s="248" t="s">
        <v>295</v>
      </c>
      <c r="F25" s="298"/>
      <c r="G25" s="353"/>
      <c r="H25" s="320"/>
      <c r="I25" s="324"/>
      <c r="J25" s="406">
        <v>0</v>
      </c>
    </row>
    <row r="26" spans="3:10" s="245" customFormat="1" ht="24" customHeight="1" x14ac:dyDescent="0.2">
      <c r="C26" s="249"/>
      <c r="D26" s="249"/>
      <c r="E26" s="248" t="s">
        <v>296</v>
      </c>
      <c r="F26" s="298"/>
      <c r="G26" s="353"/>
      <c r="H26" s="320"/>
      <c r="I26" s="324"/>
      <c r="J26" s="406">
        <v>0</v>
      </c>
    </row>
    <row r="27" spans="3:10" s="245" customFormat="1" ht="24" customHeight="1" x14ac:dyDescent="0.2">
      <c r="C27" s="249"/>
      <c r="D27" s="249"/>
      <c r="E27" s="248" t="s">
        <v>278</v>
      </c>
      <c r="F27" s="298"/>
      <c r="G27" s="353"/>
      <c r="H27" s="320"/>
      <c r="I27" s="324"/>
      <c r="J27" s="406">
        <v>0</v>
      </c>
    </row>
    <row r="28" spans="3:10" s="245" customFormat="1" ht="24" customHeight="1" x14ac:dyDescent="0.2">
      <c r="C28" s="249"/>
      <c r="D28" s="249"/>
      <c r="E28" s="248" t="s">
        <v>279</v>
      </c>
      <c r="F28" s="298"/>
      <c r="G28" s="353"/>
      <c r="H28" s="320"/>
      <c r="I28" s="324"/>
      <c r="J28" s="406">
        <v>0</v>
      </c>
    </row>
    <row r="29" spans="3:10" s="245" customFormat="1" ht="24" customHeight="1" x14ac:dyDescent="0.2">
      <c r="C29" s="249"/>
      <c r="D29" s="249"/>
      <c r="E29" s="248" t="s">
        <v>280</v>
      </c>
      <c r="F29" s="298"/>
      <c r="G29" s="353"/>
      <c r="H29" s="320"/>
      <c r="I29" s="324"/>
      <c r="J29" s="406">
        <v>0</v>
      </c>
    </row>
    <row r="30" spans="3:10" s="245" customFormat="1" ht="24" customHeight="1" x14ac:dyDescent="0.2">
      <c r="C30" s="249"/>
      <c r="D30" s="249"/>
      <c r="E30" s="248" t="s">
        <v>281</v>
      </c>
      <c r="F30" s="298"/>
      <c r="G30" s="353"/>
      <c r="H30" s="320"/>
      <c r="I30" s="324"/>
      <c r="J30" s="406">
        <v>0</v>
      </c>
    </row>
    <row r="31" spans="3:10" s="245" customFormat="1" ht="24" customHeight="1" x14ac:dyDescent="0.2">
      <c r="C31" s="249"/>
      <c r="D31" s="249"/>
      <c r="E31" s="248" t="s">
        <v>282</v>
      </c>
      <c r="F31" s="298"/>
      <c r="G31" s="353"/>
      <c r="H31" s="320"/>
      <c r="I31" s="324"/>
      <c r="J31" s="406">
        <v>0</v>
      </c>
    </row>
    <row r="32" spans="3:10" s="245" customFormat="1" ht="24" customHeight="1" x14ac:dyDescent="0.2">
      <c r="C32" s="249"/>
      <c r="D32" s="249"/>
      <c r="E32" s="248" t="s">
        <v>283</v>
      </c>
      <c r="F32" s="298"/>
      <c r="G32" s="353"/>
      <c r="H32" s="320"/>
      <c r="I32" s="324"/>
      <c r="J32" s="406">
        <v>0</v>
      </c>
    </row>
    <row r="33" spans="1:11" s="245" customFormat="1" ht="24" customHeight="1" x14ac:dyDescent="0.2">
      <c r="C33" s="249"/>
      <c r="D33" s="249"/>
      <c r="E33" s="248" t="s">
        <v>284</v>
      </c>
      <c r="F33" s="298"/>
      <c r="G33" s="353"/>
      <c r="H33" s="320"/>
      <c r="I33" s="324"/>
      <c r="J33" s="406">
        <v>0</v>
      </c>
    </row>
    <row r="34" spans="1:11" s="245" customFormat="1" ht="24" customHeight="1" x14ac:dyDescent="0.2">
      <c r="A34" s="41"/>
      <c r="B34" s="41"/>
      <c r="C34" s="45"/>
      <c r="D34" s="249"/>
      <c r="E34" s="248" t="s">
        <v>285</v>
      </c>
      <c r="F34" s="298"/>
      <c r="G34" s="353"/>
      <c r="H34" s="320"/>
      <c r="I34" s="324"/>
      <c r="J34" s="406">
        <v>0</v>
      </c>
    </row>
    <row r="35" spans="1:11" s="245" customFormat="1" ht="24" customHeight="1" x14ac:dyDescent="0.2">
      <c r="A35" s="41"/>
      <c r="B35" s="41"/>
      <c r="C35" s="45"/>
      <c r="D35" s="249"/>
      <c r="E35" s="248" t="s">
        <v>286</v>
      </c>
      <c r="F35" s="298"/>
      <c r="G35" s="353"/>
      <c r="H35" s="320"/>
      <c r="I35" s="324"/>
      <c r="J35" s="406">
        <v>0</v>
      </c>
    </row>
    <row r="36" spans="1:11" s="245" customFormat="1" ht="24" customHeight="1" x14ac:dyDescent="0.2">
      <c r="A36" s="41"/>
      <c r="B36" s="41"/>
      <c r="C36" s="45"/>
      <c r="D36" s="249"/>
      <c r="E36" s="248" t="s">
        <v>297</v>
      </c>
      <c r="F36" s="298"/>
      <c r="G36" s="353"/>
      <c r="H36" s="320"/>
      <c r="I36" s="324"/>
      <c r="J36" s="406">
        <v>0</v>
      </c>
    </row>
    <row r="37" spans="1:11" s="245" customFormat="1" ht="24" customHeight="1" thickBot="1" x14ac:dyDescent="0.25">
      <c r="A37" s="41"/>
      <c r="B37" s="41"/>
      <c r="C37" s="45"/>
      <c r="D37" s="249"/>
      <c r="E37" s="275" t="s">
        <v>374</v>
      </c>
      <c r="F37" s="297" t="s">
        <v>514</v>
      </c>
      <c r="G37" s="354" t="str">
        <f>IF(TRIM(CONCATENATE(G8,G9,G10,G11,G12,G13,G14,G17,G18,G19,G20,G21,G22,G23,G24,G25,G26,G27,G28,G29,G30,G31,G32,G33,G34,G35,G36))="","",SUM(SUM(G8:G14),SUM(G17:G36)))</f>
        <v/>
      </c>
      <c r="H37" s="321"/>
      <c r="I37" s="327"/>
    </row>
    <row r="38" spans="1:11" s="41" customFormat="1" hidden="1" x14ac:dyDescent="0.2">
      <c r="C38" s="45"/>
      <c r="D38" s="249"/>
      <c r="G38" s="439" t="s">
        <v>545</v>
      </c>
    </row>
    <row r="39" spans="1:11" s="41" customFormat="1" x14ac:dyDescent="0.2">
      <c r="C39" s="45"/>
      <c r="D39" s="249"/>
    </row>
    <row r="40" spans="1:11" s="41" customFormat="1" ht="13.5" x14ac:dyDescent="0.25">
      <c r="A40" s="245"/>
      <c r="B40" s="245"/>
      <c r="C40" s="245"/>
      <c r="D40" s="45"/>
      <c r="E40" s="54" t="s">
        <v>93</v>
      </c>
      <c r="G40" s="47"/>
      <c r="H40" s="245"/>
      <c r="I40" s="245"/>
    </row>
    <row r="41" spans="1:11" s="41" customFormat="1" x14ac:dyDescent="0.2">
      <c r="A41" s="245"/>
      <c r="B41" s="245"/>
      <c r="C41" s="249"/>
      <c r="D41" s="45"/>
      <c r="E41" s="316" t="s">
        <v>64</v>
      </c>
      <c r="F41" s="316"/>
      <c r="G41" s="245"/>
      <c r="H41" s="245"/>
      <c r="I41" s="245"/>
      <c r="J41" s="245"/>
      <c r="K41" s="245"/>
    </row>
    <row r="42" spans="1:11" s="41" customFormat="1" ht="23.25" customHeight="1" x14ac:dyDescent="0.2">
      <c r="A42" s="245"/>
      <c r="B42" s="245"/>
      <c r="C42" s="249"/>
      <c r="D42" s="45"/>
      <c r="E42" s="505" t="s">
        <v>272</v>
      </c>
      <c r="F42" s="505"/>
      <c r="G42" s="245"/>
      <c r="H42" s="245"/>
      <c r="I42" s="245"/>
      <c r="J42" s="245"/>
      <c r="K42" s="245"/>
    </row>
    <row r="43" spans="1:11" s="41" customFormat="1" ht="32.25" customHeight="1" x14ac:dyDescent="0.2">
      <c r="A43" s="245"/>
      <c r="B43" s="245"/>
      <c r="C43" s="249"/>
      <c r="D43" s="45"/>
      <c r="E43" s="506" t="s">
        <v>65</v>
      </c>
      <c r="F43" s="506"/>
      <c r="G43" s="245"/>
      <c r="H43" s="245"/>
      <c r="J43" s="245"/>
      <c r="K43" s="245"/>
    </row>
    <row r="44" spans="1:11" s="41" customFormat="1" ht="24" customHeight="1" x14ac:dyDescent="0.2">
      <c r="A44" s="245"/>
      <c r="B44" s="245"/>
      <c r="C44" s="249"/>
      <c r="D44" s="45"/>
      <c r="E44" s="507" t="s">
        <v>247</v>
      </c>
      <c r="F44" s="507"/>
      <c r="G44" s="245"/>
      <c r="H44" s="245"/>
    </row>
    <row r="45" spans="1:11" s="41" customFormat="1" ht="7.15" customHeight="1" x14ac:dyDescent="0.2">
      <c r="A45" s="42"/>
      <c r="B45" s="42"/>
      <c r="C45" s="46"/>
      <c r="D45" s="45"/>
      <c r="E45" s="245"/>
      <c r="F45" s="245"/>
      <c r="G45" s="245"/>
      <c r="H45" s="245"/>
    </row>
    <row r="46" spans="1:11" s="41" customFormat="1" ht="76.5" customHeight="1" x14ac:dyDescent="0.2">
      <c r="A46" s="42"/>
      <c r="B46" s="42"/>
      <c r="C46" s="46"/>
      <c r="D46" s="45"/>
      <c r="E46" s="504" t="s">
        <v>327</v>
      </c>
      <c r="F46" s="504"/>
      <c r="G46" s="245"/>
      <c r="H46" s="245"/>
    </row>
    <row r="47" spans="1:11" s="41" customFormat="1" ht="77.099999999999994" customHeight="1" x14ac:dyDescent="0.2">
      <c r="A47" s="42"/>
      <c r="B47" s="42"/>
      <c r="C47" s="46"/>
      <c r="D47" s="45"/>
      <c r="E47" s="245"/>
      <c r="F47" s="245"/>
      <c r="G47" s="245"/>
    </row>
    <row r="48" spans="1:11" s="41" customFormat="1" ht="13.15" customHeight="1" x14ac:dyDescent="0.2">
      <c r="A48" s="42"/>
      <c r="B48" s="42"/>
      <c r="C48" s="46"/>
      <c r="D48" s="45"/>
      <c r="E48" s="42"/>
      <c r="F48" s="48"/>
      <c r="G48" s="245"/>
      <c r="H48" s="245"/>
    </row>
    <row r="49" spans="4:9" x14ac:dyDescent="0.2">
      <c r="D49" s="45"/>
      <c r="F49" s="49"/>
      <c r="G49" s="246"/>
      <c r="H49" s="246"/>
    </row>
    <row r="50" spans="4:9" x14ac:dyDescent="0.2">
      <c r="D50" s="261"/>
      <c r="F50" s="246"/>
      <c r="G50" s="246"/>
      <c r="H50" s="246"/>
    </row>
    <row r="51" spans="4:9" x14ac:dyDescent="0.2">
      <c r="D51" s="261"/>
      <c r="F51" s="246"/>
      <c r="G51" s="246"/>
      <c r="H51" s="246"/>
    </row>
    <row r="52" spans="4:9" x14ac:dyDescent="0.2">
      <c r="D52" s="261"/>
      <c r="F52" s="246"/>
      <c r="G52" s="246"/>
      <c r="H52" s="246"/>
    </row>
    <row r="53" spans="4:9" x14ac:dyDescent="0.2">
      <c r="G53" s="246"/>
      <c r="H53" s="246"/>
      <c r="I53" s="43"/>
    </row>
  </sheetData>
  <sheetProtection algorithmName="SHA-512" hashValue="lYOB4i7Nc3AnutlqMRQftsOqk5faIuo9aBFoTiarEbrm3h/LNG1ebaNDA475M/Re0hzcflM0ftR7ObzHEh4dbA==" saltValue="4TolxtvxAc7Xb3gyhpA+Fw==" spinCount="100000" sheet="1" objects="1" scenarios="1"/>
  <mergeCells count="7">
    <mergeCell ref="E46:F46"/>
    <mergeCell ref="E42:F42"/>
    <mergeCell ref="E4:H4"/>
    <mergeCell ref="I5:I6"/>
    <mergeCell ref="G5:H6"/>
    <mergeCell ref="E43:F43"/>
    <mergeCell ref="E44:F44"/>
  </mergeCells>
  <conditionalFormatting sqref="F17:F36">
    <cfRule type="expression" dxfId="3" priority="4">
      <formula>AND(LEN(H17)&gt;0,OR(LEN(F17)=0,FIND("Name of adjustment and description", F17)))</formula>
    </cfRule>
  </conditionalFormatting>
  <dataValidations count="3">
    <dataValidation type="decimal" allowBlank="1" showInputMessage="1" showErrorMessage="1" sqref="G37 G8:G9 G12:G13" xr:uid="{00000000-0002-0000-0800-000000000000}">
      <formula1>0</formula1>
      <formula2>1000000000000000</formula2>
    </dataValidation>
    <dataValidation type="decimal" allowBlank="1" showInputMessage="1" showErrorMessage="1" sqref="G14" xr:uid="{00000000-0002-0000-0800-000001000000}">
      <formula1>-1000000000000000</formula1>
      <formula2>0</formula2>
    </dataValidation>
    <dataValidation type="decimal" allowBlank="1" showInputMessage="1" showErrorMessage="1" sqref="G17:G36 G10:G11" xr:uid="{00000000-0002-0000-0800-000002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0661" r:id="rId4" name="formulas">
              <controlPr defaultSize="0" print="0" autoFill="0" autoPict="0" macro="[0]!'SwitchLocksInCells &quot;formulas&quot;'" altText="Lock formulas">
                <anchor moveWithCells="1" sizeWithCells="1">
                  <from>
                    <xdr:col>5</xdr:col>
                    <xdr:colOff>1600200</xdr:colOff>
                    <xdr:row>5</xdr:row>
                    <xdr:rowOff>38100</xdr:rowOff>
                  </from>
                  <to>
                    <xdr:col>5</xdr:col>
                    <xdr:colOff>2314575</xdr:colOff>
                    <xdr:row>5</xdr:row>
                    <xdr:rowOff>485775</xdr:rowOff>
                  </to>
                </anchor>
              </controlPr>
            </control>
          </mc:Choice>
        </mc:AlternateContent>
        <mc:AlternateContent xmlns:mc="http://schemas.openxmlformats.org/markup-compatibility/2006">
          <mc:Choice Requires="x14">
            <control shapeId="70662" r:id="rId5" name="Button 6">
              <controlPr defaultSize="0" print="0" autoFill="0" autoPict="0" macro="[0]!MainBody">
                <anchor moveWithCells="1" sizeWithCells="1">
                  <from>
                    <xdr:col>5</xdr:col>
                    <xdr:colOff>895350</xdr:colOff>
                    <xdr:row>4</xdr:row>
                    <xdr:rowOff>28575</xdr:rowOff>
                  </from>
                  <to>
                    <xdr:col>5</xdr:col>
                    <xdr:colOff>1971675</xdr:colOff>
                    <xdr:row>4</xdr:row>
                    <xdr:rowOff>476250</xdr:rowOff>
                  </to>
                </anchor>
              </controlPr>
            </control>
          </mc:Choice>
        </mc:AlternateContent>
        <mc:AlternateContent xmlns:mc="http://schemas.openxmlformats.org/markup-compatibility/2006">
          <mc:Choice Requires="x14">
            <control shapeId="70663" r:id="rId6" name="Button 7">
              <controlPr defaultSize="0" print="0" autoFill="0" autoPict="0" macro="[0]!RestoreColours">
                <anchor moveWithCells="1" sizeWithCells="1">
                  <from>
                    <xdr:col>5</xdr:col>
                    <xdr:colOff>2038350</xdr:colOff>
                    <xdr:row>4</xdr:row>
                    <xdr:rowOff>28575</xdr:rowOff>
                  </from>
                  <to>
                    <xdr:col>5</xdr:col>
                    <xdr:colOff>2762250</xdr:colOff>
                    <xdr:row>4</xdr:row>
                    <xdr:rowOff>476250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xr:uid="{00000000-0002-0000-0800-000003000000}">
          <x14:formula1>
            <xm:f>'Lists (specific)'!$E$8:$E$15</xm:f>
          </x14:formula1>
          <xm:sqref>F17:F36</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21">
    <tabColor rgb="FF41AFAA"/>
    <pageSetUpPr fitToPage="1"/>
  </sheetPr>
  <dimension ref="A1:K53"/>
  <sheetViews>
    <sheetView showGridLines="0" topLeftCell="F1" zoomScaleNormal="100" workbookViewId="0">
      <selection activeCell="I10" sqref="I10"/>
    </sheetView>
  </sheetViews>
  <sheetFormatPr defaultColWidth="10.7109375" defaultRowHeight="12.75" x14ac:dyDescent="0.2"/>
  <cols>
    <col min="1" max="1" width="1.5703125" style="42" customWidth="1"/>
    <col min="2" max="2" width="10.7109375" style="42" hidden="1" customWidth="1"/>
    <col min="3" max="3" width="11.28515625" style="46" hidden="1" customWidth="1"/>
    <col min="4" max="4" width="14.5703125" style="46" hidden="1" customWidth="1"/>
    <col min="5" max="5" width="18.5703125" style="42" customWidth="1"/>
    <col min="6" max="6" width="45.5703125" style="42" customWidth="1"/>
    <col min="7" max="7" width="20.7109375" style="42" customWidth="1"/>
    <col min="8"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10" s="41" customFormat="1" ht="10.15" customHeight="1" thickBot="1" x14ac:dyDescent="0.25">
      <c r="A1" s="42"/>
      <c r="B1" s="42"/>
      <c r="C1" s="46"/>
      <c r="D1" s="45"/>
      <c r="H1" s="254"/>
      <c r="I1" s="293"/>
    </row>
    <row r="2" spans="1:10" s="41" customFormat="1" hidden="1" x14ac:dyDescent="0.2">
      <c r="A2" s="42"/>
      <c r="B2" s="42"/>
      <c r="C2" s="46"/>
      <c r="D2" s="46"/>
      <c r="F2" s="252"/>
      <c r="H2" s="252"/>
      <c r="I2" s="253"/>
    </row>
    <row r="3" spans="1:10" s="41" customFormat="1" ht="26.25" hidden="1" thickBot="1" x14ac:dyDescent="0.25">
      <c r="B3" s="42"/>
      <c r="C3" s="46"/>
      <c r="D3" s="46"/>
      <c r="F3" s="252" t="s">
        <v>384</v>
      </c>
      <c r="H3" s="252" t="s">
        <v>382</v>
      </c>
      <c r="I3" s="253" t="s">
        <v>383</v>
      </c>
    </row>
    <row r="4" spans="1:10" s="41" customFormat="1" ht="92.65" customHeight="1" thickBot="1" x14ac:dyDescent="0.25">
      <c r="D4" s="245"/>
      <c r="E4" s="495" t="s">
        <v>517</v>
      </c>
      <c r="F4" s="496"/>
      <c r="G4" s="496"/>
      <c r="H4" s="497"/>
      <c r="I4" s="440" t="s">
        <v>550</v>
      </c>
    </row>
    <row r="5" spans="1:10" s="41" customFormat="1" ht="39" customHeight="1" x14ac:dyDescent="0.2">
      <c r="D5" s="245"/>
      <c r="E5" s="292" t="str">
        <f xml:space="preserve">  "Country: " &amp; 'GETTING STARTED'!$G$9&amp;" - "&amp;'GETTING STARTED'!$E$9</f>
        <v>Country: LU - Luxembourg</v>
      </c>
      <c r="F5" s="317"/>
      <c r="G5" s="510" t="s">
        <v>420</v>
      </c>
      <c r="H5" s="511"/>
      <c r="I5" s="498" t="s">
        <v>552</v>
      </c>
    </row>
    <row r="6" spans="1:10" s="41" customFormat="1" ht="42" customHeight="1" thickBot="1" x14ac:dyDescent="0.25">
      <c r="D6" s="245"/>
      <c r="E6" s="6" t="str">
        <f xml:space="preserve"> "Reference year: " &amp; 'GETTING STARTED'!$E$10</f>
        <v>Reference year: 2023</v>
      </c>
      <c r="F6" s="319"/>
      <c r="G6" s="512"/>
      <c r="H6" s="513"/>
      <c r="I6" s="514"/>
    </row>
    <row r="7" spans="1:10" s="245" customFormat="1" ht="27.75" customHeight="1" thickBot="1" x14ac:dyDescent="0.25">
      <c r="E7" s="334" t="s">
        <v>238</v>
      </c>
      <c r="F7" s="335"/>
      <c r="G7" s="341" t="s">
        <v>419</v>
      </c>
      <c r="H7" s="449" t="s">
        <v>236</v>
      </c>
      <c r="I7" s="450" t="s">
        <v>605</v>
      </c>
    </row>
    <row r="8" spans="1:10" s="245" customFormat="1" ht="17.25" customHeight="1" x14ac:dyDescent="0.2">
      <c r="B8" s="331" t="s">
        <v>393</v>
      </c>
      <c r="C8" s="332" t="str">
        <f>'GETTING STARTED'!G9</f>
        <v>LU</v>
      </c>
      <c r="D8" s="249"/>
      <c r="E8" s="275" t="s">
        <v>433</v>
      </c>
      <c r="F8" s="256" t="s">
        <v>303</v>
      </c>
      <c r="G8" s="357">
        <v>8428616</v>
      </c>
      <c r="H8" s="322"/>
      <c r="I8" s="460" t="s">
        <v>645</v>
      </c>
    </row>
    <row r="9" spans="1:10" s="245" customFormat="1" ht="19.5" customHeight="1" x14ac:dyDescent="0.2">
      <c r="B9" s="277" t="s">
        <v>394</v>
      </c>
      <c r="C9" s="280">
        <f>'GETTING STARTED'!E10</f>
        <v>2023</v>
      </c>
      <c r="D9" s="249"/>
      <c r="E9" s="276" t="s">
        <v>434</v>
      </c>
      <c r="F9" s="256" t="s">
        <v>304</v>
      </c>
      <c r="G9" s="353">
        <v>9359861</v>
      </c>
      <c r="H9" s="320"/>
      <c r="I9" s="320" t="s">
        <v>641</v>
      </c>
    </row>
    <row r="10" spans="1:10" s="245" customFormat="1" ht="20.100000000000001" customHeight="1" thickBot="1" x14ac:dyDescent="0.25">
      <c r="B10" s="333" t="s">
        <v>395</v>
      </c>
      <c r="C10" s="279" t="s">
        <v>237</v>
      </c>
      <c r="D10" s="249"/>
      <c r="E10" s="244" t="s">
        <v>435</v>
      </c>
      <c r="F10" s="282" t="s">
        <v>305</v>
      </c>
      <c r="G10" s="353">
        <v>3828692</v>
      </c>
      <c r="H10" s="320"/>
      <c r="I10" s="320" t="s">
        <v>640</v>
      </c>
    </row>
    <row r="11" spans="1:10" s="245" customFormat="1" ht="39" customHeight="1" thickBot="1" x14ac:dyDescent="0.25">
      <c r="B11" s="278" t="s">
        <v>371</v>
      </c>
      <c r="C11" s="281" t="s">
        <v>326</v>
      </c>
      <c r="D11" s="249"/>
      <c r="E11" s="286" t="s">
        <v>415</v>
      </c>
      <c r="F11" s="287"/>
      <c r="G11" s="287"/>
      <c r="H11" s="288"/>
      <c r="I11" s="288"/>
    </row>
    <row r="12" spans="1:10" s="245" customFormat="1" ht="21" customHeight="1" x14ac:dyDescent="0.2">
      <c r="D12" s="249"/>
      <c r="E12" s="290"/>
      <c r="F12" s="296" t="s">
        <v>246</v>
      </c>
      <c r="G12" s="285" t="s">
        <v>419</v>
      </c>
      <c r="H12" s="283" t="s">
        <v>236</v>
      </c>
      <c r="I12" s="284" t="s">
        <v>605</v>
      </c>
    </row>
    <row r="13" spans="1:10" s="245" customFormat="1" ht="24" customHeight="1" x14ac:dyDescent="0.2">
      <c r="C13" s="249"/>
      <c r="D13" s="249"/>
      <c r="E13" s="265" t="s">
        <v>306</v>
      </c>
      <c r="F13" s="399"/>
      <c r="G13" s="353"/>
      <c r="H13" s="320"/>
      <c r="I13" s="320"/>
      <c r="J13" s="406">
        <v>0</v>
      </c>
    </row>
    <row r="14" spans="1:10" s="245" customFormat="1" ht="24" customHeight="1" x14ac:dyDescent="0.2">
      <c r="C14" s="249"/>
      <c r="D14" s="249"/>
      <c r="E14" s="248" t="s">
        <v>307</v>
      </c>
      <c r="F14" s="400"/>
      <c r="G14" s="353"/>
      <c r="H14" s="320"/>
      <c r="I14" s="320"/>
      <c r="J14" s="406">
        <v>0</v>
      </c>
    </row>
    <row r="15" spans="1:10" s="245" customFormat="1" ht="24" customHeight="1" x14ac:dyDescent="0.2">
      <c r="C15" s="249"/>
      <c r="D15" s="249"/>
      <c r="E15" s="248" t="s">
        <v>308</v>
      </c>
      <c r="F15" s="400"/>
      <c r="G15" s="353"/>
      <c r="H15" s="320"/>
      <c r="I15" s="320"/>
      <c r="J15" s="406">
        <v>0</v>
      </c>
    </row>
    <row r="16" spans="1:10" s="245" customFormat="1" ht="24" customHeight="1" x14ac:dyDescent="0.2">
      <c r="C16" s="249"/>
      <c r="D16" s="249"/>
      <c r="E16" s="248" t="s">
        <v>309</v>
      </c>
      <c r="F16" s="400"/>
      <c r="G16" s="353"/>
      <c r="H16" s="320"/>
      <c r="I16" s="320"/>
      <c r="J16" s="406">
        <v>0</v>
      </c>
    </row>
    <row r="17" spans="3:10" s="245" customFormat="1" ht="24" customHeight="1" x14ac:dyDescent="0.2">
      <c r="C17" s="249"/>
      <c r="D17" s="249"/>
      <c r="E17" s="248" t="s">
        <v>310</v>
      </c>
      <c r="F17" s="400"/>
      <c r="G17" s="353"/>
      <c r="H17" s="320"/>
      <c r="I17" s="320"/>
      <c r="J17" s="406">
        <v>0</v>
      </c>
    </row>
    <row r="18" spans="3:10" s="245" customFormat="1" ht="24" customHeight="1" x14ac:dyDescent="0.2">
      <c r="C18" s="249"/>
      <c r="D18" s="249"/>
      <c r="E18" s="248" t="s">
        <v>311</v>
      </c>
      <c r="F18" s="400"/>
      <c r="G18" s="353"/>
      <c r="H18" s="320"/>
      <c r="I18" s="320"/>
      <c r="J18" s="406">
        <v>0</v>
      </c>
    </row>
    <row r="19" spans="3:10" s="245" customFormat="1" ht="24" customHeight="1" x14ac:dyDescent="0.2">
      <c r="C19" s="249"/>
      <c r="D19" s="249"/>
      <c r="E19" s="248" t="s">
        <v>312</v>
      </c>
      <c r="F19" s="400"/>
      <c r="G19" s="353"/>
      <c r="H19" s="320"/>
      <c r="I19" s="320"/>
      <c r="J19" s="406">
        <v>0</v>
      </c>
    </row>
    <row r="20" spans="3:10" s="245" customFormat="1" ht="24" customHeight="1" x14ac:dyDescent="0.2">
      <c r="C20" s="249"/>
      <c r="D20" s="249"/>
      <c r="E20" s="248" t="s">
        <v>313</v>
      </c>
      <c r="F20" s="400"/>
      <c r="G20" s="353"/>
      <c r="H20" s="320"/>
      <c r="I20" s="320"/>
      <c r="J20" s="406">
        <v>0</v>
      </c>
    </row>
    <row r="21" spans="3:10" s="245" customFormat="1" ht="24" customHeight="1" x14ac:dyDescent="0.2">
      <c r="C21" s="249"/>
      <c r="D21" s="289"/>
      <c r="E21" s="248" t="s">
        <v>314</v>
      </c>
      <c r="F21" s="400"/>
      <c r="G21" s="353"/>
      <c r="H21" s="320"/>
      <c r="I21" s="320"/>
      <c r="J21" s="406">
        <v>0</v>
      </c>
    </row>
    <row r="22" spans="3:10" s="245" customFormat="1" ht="24" customHeight="1" x14ac:dyDescent="0.2">
      <c r="C22" s="249"/>
      <c r="D22" s="249"/>
      <c r="E22" s="248" t="s">
        <v>315</v>
      </c>
      <c r="F22" s="400"/>
      <c r="G22" s="353"/>
      <c r="H22" s="320"/>
      <c r="I22" s="320"/>
      <c r="J22" s="406">
        <v>0</v>
      </c>
    </row>
    <row r="23" spans="3:10" s="245" customFormat="1" ht="24" customHeight="1" x14ac:dyDescent="0.2">
      <c r="C23" s="249"/>
      <c r="D23" s="249"/>
      <c r="E23" s="248" t="s">
        <v>316</v>
      </c>
      <c r="F23" s="400"/>
      <c r="G23" s="353"/>
      <c r="H23" s="320"/>
      <c r="I23" s="320"/>
      <c r="J23" s="406">
        <v>0</v>
      </c>
    </row>
    <row r="24" spans="3:10" s="245" customFormat="1" ht="24" customHeight="1" x14ac:dyDescent="0.2">
      <c r="C24" s="249"/>
      <c r="D24" s="249"/>
      <c r="E24" s="248" t="s">
        <v>317</v>
      </c>
      <c r="F24" s="400"/>
      <c r="G24" s="353"/>
      <c r="H24" s="320"/>
      <c r="I24" s="320"/>
      <c r="J24" s="406">
        <v>0</v>
      </c>
    </row>
    <row r="25" spans="3:10" s="245" customFormat="1" ht="24" customHeight="1" x14ac:dyDescent="0.2">
      <c r="C25" s="249"/>
      <c r="D25" s="249"/>
      <c r="E25" s="248" t="s">
        <v>318</v>
      </c>
      <c r="F25" s="400"/>
      <c r="G25" s="353"/>
      <c r="H25" s="320"/>
      <c r="I25" s="320"/>
      <c r="J25" s="406">
        <v>0</v>
      </c>
    </row>
    <row r="26" spans="3:10" s="245" customFormat="1" ht="24" customHeight="1" x14ac:dyDescent="0.2">
      <c r="C26" s="249"/>
      <c r="D26" s="249"/>
      <c r="E26" s="248" t="s">
        <v>319</v>
      </c>
      <c r="F26" s="400"/>
      <c r="G26" s="353"/>
      <c r="H26" s="320"/>
      <c r="I26" s="320"/>
      <c r="J26" s="406">
        <v>0</v>
      </c>
    </row>
    <row r="27" spans="3:10" s="245" customFormat="1" ht="24" customHeight="1" x14ac:dyDescent="0.2">
      <c r="C27" s="249"/>
      <c r="D27" s="249"/>
      <c r="E27" s="248" t="s">
        <v>320</v>
      </c>
      <c r="F27" s="400"/>
      <c r="G27" s="353"/>
      <c r="H27" s="320"/>
      <c r="I27" s="320"/>
      <c r="J27" s="406">
        <v>0</v>
      </c>
    </row>
    <row r="28" spans="3:10" s="245" customFormat="1" ht="24" customHeight="1" x14ac:dyDescent="0.2">
      <c r="C28" s="249"/>
      <c r="D28" s="249"/>
      <c r="E28" s="248" t="s">
        <v>321</v>
      </c>
      <c r="F28" s="400"/>
      <c r="G28" s="353"/>
      <c r="H28" s="320"/>
      <c r="I28" s="320"/>
      <c r="J28" s="406">
        <v>0</v>
      </c>
    </row>
    <row r="29" spans="3:10" s="245" customFormat="1" ht="24" customHeight="1" x14ac:dyDescent="0.2">
      <c r="C29" s="249"/>
      <c r="D29" s="249"/>
      <c r="E29" s="248" t="s">
        <v>322</v>
      </c>
      <c r="F29" s="400"/>
      <c r="G29" s="353"/>
      <c r="H29" s="320"/>
      <c r="I29" s="320"/>
      <c r="J29" s="406">
        <v>0</v>
      </c>
    </row>
    <row r="30" spans="3:10" s="245" customFormat="1" ht="24" customHeight="1" x14ac:dyDescent="0.2">
      <c r="C30" s="249"/>
      <c r="D30" s="249"/>
      <c r="E30" s="248" t="s">
        <v>323</v>
      </c>
      <c r="F30" s="400"/>
      <c r="G30" s="353"/>
      <c r="H30" s="320"/>
      <c r="I30" s="320"/>
      <c r="J30" s="406">
        <v>0</v>
      </c>
    </row>
    <row r="31" spans="3:10" s="245" customFormat="1" ht="24" customHeight="1" x14ac:dyDescent="0.2">
      <c r="C31" s="249"/>
      <c r="D31" s="249"/>
      <c r="E31" s="248" t="s">
        <v>324</v>
      </c>
      <c r="F31" s="400"/>
      <c r="G31" s="353"/>
      <c r="H31" s="320"/>
      <c r="I31" s="320"/>
      <c r="J31" s="406">
        <v>0</v>
      </c>
    </row>
    <row r="32" spans="3:10" s="245" customFormat="1" ht="24" customHeight="1" x14ac:dyDescent="0.2">
      <c r="C32" s="249"/>
      <c r="D32" s="249"/>
      <c r="E32" s="248" t="s">
        <v>325</v>
      </c>
      <c r="F32" s="400"/>
      <c r="G32" s="353"/>
      <c r="H32" s="320"/>
      <c r="I32" s="320"/>
      <c r="J32" s="406">
        <v>0</v>
      </c>
    </row>
    <row r="33" spans="1:11" s="245" customFormat="1" ht="24" customHeight="1" thickBot="1" x14ac:dyDescent="0.25">
      <c r="C33" s="249"/>
      <c r="D33" s="249"/>
      <c r="E33" s="348" t="s">
        <v>326</v>
      </c>
      <c r="F33" s="259" t="s">
        <v>516</v>
      </c>
      <c r="G33" s="354">
        <f>IF(TRIM(CONCATENATE(G8,G9,G10,G13,G14,G15,G16,G17,G18,G19,G20,G21,G22,G23,G24,G25,G26,G27,G28,G29,G30,G31,G32))="","",SUM(SUM(G8:G10),SUM(G13:G32)))</f>
        <v>21617169</v>
      </c>
      <c r="H33" s="321"/>
      <c r="I33" s="321"/>
    </row>
    <row r="34" spans="1:11" s="245" customFormat="1" ht="18.75" hidden="1" customHeight="1" x14ac:dyDescent="0.2">
      <c r="A34" s="41"/>
      <c r="B34" s="41"/>
      <c r="C34" s="45"/>
      <c r="D34" s="249"/>
      <c r="E34" s="41"/>
      <c r="F34" s="41"/>
      <c r="G34" s="439" t="s">
        <v>544</v>
      </c>
      <c r="H34" s="41"/>
      <c r="I34" s="41"/>
    </row>
    <row r="35" spans="1:11" s="245" customFormat="1" ht="21" customHeight="1" x14ac:dyDescent="0.2">
      <c r="A35" s="41"/>
      <c r="B35" s="41"/>
      <c r="C35" s="45"/>
      <c r="D35" s="249"/>
      <c r="E35" s="41"/>
      <c r="F35" s="41"/>
      <c r="G35" s="41"/>
      <c r="H35" s="41"/>
      <c r="I35" s="41"/>
    </row>
    <row r="36" spans="1:11" s="41" customFormat="1" ht="13.5" x14ac:dyDescent="0.25">
      <c r="A36" s="245"/>
      <c r="B36" s="245"/>
      <c r="C36" s="245"/>
      <c r="D36" s="45"/>
      <c r="E36" s="54" t="s">
        <v>93</v>
      </c>
      <c r="G36" s="47"/>
      <c r="H36" s="245"/>
      <c r="I36" s="245"/>
    </row>
    <row r="37" spans="1:11" s="41" customFormat="1" x14ac:dyDescent="0.2">
      <c r="A37" s="245"/>
      <c r="B37" s="245"/>
      <c r="C37" s="249"/>
      <c r="D37" s="45"/>
      <c r="E37" s="316" t="s">
        <v>64</v>
      </c>
      <c r="F37" s="316"/>
      <c r="G37" s="245"/>
      <c r="H37" s="245"/>
      <c r="I37" s="245"/>
      <c r="J37" s="245"/>
      <c r="K37" s="245"/>
    </row>
    <row r="38" spans="1:11" s="41" customFormat="1" ht="23.25" customHeight="1" x14ac:dyDescent="0.2">
      <c r="A38" s="245"/>
      <c r="B38" s="245"/>
      <c r="C38" s="249"/>
      <c r="D38" s="45"/>
      <c r="E38" s="505" t="s">
        <v>272</v>
      </c>
      <c r="F38" s="505"/>
      <c r="G38" s="245"/>
      <c r="H38" s="245"/>
      <c r="I38" s="245"/>
      <c r="J38" s="245"/>
      <c r="K38" s="245"/>
    </row>
    <row r="39" spans="1:11" s="41" customFormat="1" ht="32.25" customHeight="1" x14ac:dyDescent="0.2">
      <c r="A39" s="245"/>
      <c r="B39" s="245"/>
      <c r="C39" s="249"/>
      <c r="D39" s="45"/>
      <c r="E39" s="506" t="s">
        <v>65</v>
      </c>
      <c r="F39" s="506"/>
      <c r="G39" s="245"/>
      <c r="H39" s="245"/>
      <c r="J39" s="245"/>
      <c r="K39" s="245"/>
    </row>
    <row r="40" spans="1:11" s="41" customFormat="1" ht="24" customHeight="1" x14ac:dyDescent="0.2">
      <c r="A40" s="245"/>
      <c r="B40" s="245"/>
      <c r="C40" s="249"/>
      <c r="D40" s="45"/>
      <c r="E40" s="507" t="s">
        <v>247</v>
      </c>
      <c r="F40" s="507"/>
      <c r="G40" s="245"/>
      <c r="H40" s="245"/>
    </row>
    <row r="41" spans="1:11" s="41" customFormat="1" ht="13.15" customHeight="1" x14ac:dyDescent="0.2">
      <c r="C41" s="45"/>
      <c r="D41" s="249"/>
      <c r="E41" s="250"/>
      <c r="F41" s="245"/>
      <c r="G41" s="245"/>
      <c r="H41" s="245"/>
    </row>
    <row r="42" spans="1:11" s="41" customFormat="1" ht="75.75" customHeight="1" x14ac:dyDescent="0.2">
      <c r="C42" s="45"/>
      <c r="D42" s="249"/>
      <c r="E42" s="504" t="s">
        <v>327</v>
      </c>
      <c r="F42" s="504"/>
      <c r="G42" s="245"/>
      <c r="H42" s="245"/>
    </row>
    <row r="43" spans="1:11" s="41" customFormat="1" x14ac:dyDescent="0.2">
      <c r="C43" s="45"/>
      <c r="D43" s="249"/>
      <c r="E43" s="245"/>
      <c r="F43" s="245"/>
      <c r="G43" s="245"/>
    </row>
    <row r="44" spans="1:11" s="41" customFormat="1" x14ac:dyDescent="0.2">
      <c r="C44" s="45"/>
      <c r="D44" s="45"/>
      <c r="E44" s="42"/>
      <c r="F44" s="48"/>
      <c r="G44" s="245"/>
      <c r="H44" s="245"/>
    </row>
    <row r="45" spans="1:11" s="41" customFormat="1" ht="13.15" customHeight="1" x14ac:dyDescent="0.2">
      <c r="A45" s="42"/>
      <c r="B45" s="42"/>
      <c r="C45" s="46"/>
      <c r="D45" s="45"/>
      <c r="E45" s="42"/>
      <c r="F45" s="49"/>
      <c r="G45" s="246"/>
      <c r="H45" s="246"/>
      <c r="I45" s="42"/>
    </row>
    <row r="46" spans="1:11" x14ac:dyDescent="0.2">
      <c r="D46" s="45"/>
      <c r="F46" s="246"/>
      <c r="G46" s="246"/>
      <c r="H46" s="246"/>
    </row>
    <row r="47" spans="1:11" x14ac:dyDescent="0.2">
      <c r="D47" s="45"/>
      <c r="F47" s="246"/>
      <c r="G47" s="246"/>
      <c r="H47" s="246"/>
    </row>
    <row r="48" spans="1:11" x14ac:dyDescent="0.2">
      <c r="D48" s="45"/>
      <c r="F48" s="246"/>
      <c r="G48" s="246"/>
      <c r="H48" s="246"/>
    </row>
    <row r="49" spans="4:9" x14ac:dyDescent="0.2">
      <c r="D49" s="45"/>
      <c r="G49" s="246"/>
      <c r="H49" s="246"/>
      <c r="I49" s="43"/>
    </row>
    <row r="50" spans="4:9" x14ac:dyDescent="0.2">
      <c r="D50" s="45"/>
    </row>
    <row r="51" spans="4:9" x14ac:dyDescent="0.2">
      <c r="D51" s="261"/>
    </row>
    <row r="52" spans="4:9" x14ac:dyDescent="0.2">
      <c r="D52" s="261"/>
    </row>
    <row r="53" spans="4:9" x14ac:dyDescent="0.2">
      <c r="D53" s="261"/>
    </row>
  </sheetData>
  <sheetProtection algorithmName="SHA-512" hashValue="FjAh/G7i5ln+TzGakxjQipTeMLTqXvz1iyJBYk/9c5b5cKtORN4HzSOl4oBWs3WWtq2895b+WmYwEwJAH3w1FQ==" saltValue="HkquRyJyCJLS/tt/mB2jxA==" spinCount="100000" sheet="1" objects="1" scenarios="1"/>
  <mergeCells count="7">
    <mergeCell ref="E4:H4"/>
    <mergeCell ref="G5:H6"/>
    <mergeCell ref="I5:I6"/>
    <mergeCell ref="E42:F42"/>
    <mergeCell ref="E38:F38"/>
    <mergeCell ref="E39:F39"/>
    <mergeCell ref="E40:F40"/>
  </mergeCells>
  <conditionalFormatting sqref="F13:F32">
    <cfRule type="expression" dxfId="2" priority="6">
      <formula>AND(LEN(H13)&gt;0,OR(LEN(F13)=0,FIND("Name of adjustment and description", F13)))</formula>
    </cfRule>
  </conditionalFormatting>
  <dataValidations count="2">
    <dataValidation type="decimal" allowBlank="1" showInputMessage="1" showErrorMessage="1" sqref="G8:G10 G33" xr:uid="{00000000-0002-0000-0900-000000000000}">
      <formula1>0</formula1>
      <formula2>1000000000000000</formula2>
    </dataValidation>
    <dataValidation type="decimal" allowBlank="1" showInputMessage="1" showErrorMessage="1" sqref="G13:G32" xr:uid="{00000000-0002-0000-09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3732" r:id="rId4" name="formulas">
              <controlPr defaultSize="0" print="0" autoFill="0" autoPict="0" macro="[0]!'SwitchLocksInCells &quot;formulas&quot;'" altText="Lock formulas">
                <anchor moveWithCells="1" sizeWithCells="1">
                  <from>
                    <xdr:col>5</xdr:col>
                    <xdr:colOff>1733550</xdr:colOff>
                    <xdr:row>5</xdr:row>
                    <xdr:rowOff>38100</xdr:rowOff>
                  </from>
                  <to>
                    <xdr:col>5</xdr:col>
                    <xdr:colOff>2457450</xdr:colOff>
                    <xdr:row>5</xdr:row>
                    <xdr:rowOff>485775</xdr:rowOff>
                  </to>
                </anchor>
              </controlPr>
            </control>
          </mc:Choice>
        </mc:AlternateContent>
        <mc:AlternateContent xmlns:mc="http://schemas.openxmlformats.org/markup-compatibility/2006">
          <mc:Choice Requires="x14">
            <control shapeId="73733" r:id="rId5" name="Button 5">
              <controlPr defaultSize="0" print="0" autoFill="0" autoPict="0" macro="[0]!MainBody">
                <anchor moveWithCells="1" sizeWithCells="1">
                  <from>
                    <xdr:col>5</xdr:col>
                    <xdr:colOff>981075</xdr:colOff>
                    <xdr:row>4</xdr:row>
                    <xdr:rowOff>19050</xdr:rowOff>
                  </from>
                  <to>
                    <xdr:col>5</xdr:col>
                    <xdr:colOff>2076450</xdr:colOff>
                    <xdr:row>4</xdr:row>
                    <xdr:rowOff>476250</xdr:rowOff>
                  </to>
                </anchor>
              </controlPr>
            </control>
          </mc:Choice>
        </mc:AlternateContent>
        <mc:AlternateContent xmlns:mc="http://schemas.openxmlformats.org/markup-compatibility/2006">
          <mc:Choice Requires="x14">
            <control shapeId="73734" r:id="rId6" name="Button 6">
              <controlPr defaultSize="0" print="0" autoFill="0" autoPict="0" macro="[0]!RestoreColours">
                <anchor moveWithCells="1" sizeWithCells="1">
                  <from>
                    <xdr:col>5</xdr:col>
                    <xdr:colOff>2114550</xdr:colOff>
                    <xdr:row>4</xdr:row>
                    <xdr:rowOff>19050</xdr:rowOff>
                  </from>
                  <to>
                    <xdr:col>5</xdr:col>
                    <xdr:colOff>2838450</xdr:colOff>
                    <xdr:row>4</xdr:row>
                    <xdr:rowOff>476250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0">
    <tabColor rgb="FF41AFAA"/>
    <pageSetUpPr fitToPage="1"/>
  </sheetPr>
  <dimension ref="A1:K49"/>
  <sheetViews>
    <sheetView showGridLines="0" zoomScale="85" zoomScaleNormal="85" workbookViewId="0">
      <selection activeCell="G10" sqref="G10"/>
    </sheetView>
  </sheetViews>
  <sheetFormatPr defaultColWidth="10.7109375" defaultRowHeight="12.75" x14ac:dyDescent="0.2"/>
  <cols>
    <col min="1" max="1" width="1.42578125" style="42" customWidth="1"/>
    <col min="2" max="2" width="10.7109375" style="42" hidden="1" customWidth="1"/>
    <col min="3" max="3" width="14.5703125" style="46" hidden="1" customWidth="1"/>
    <col min="4" max="4" width="1" style="46" hidden="1" customWidth="1"/>
    <col min="5" max="5" width="18.5703125" style="42" customWidth="1"/>
    <col min="6" max="6" width="45.7109375" style="42" customWidth="1"/>
    <col min="7" max="7" width="20.7109375" style="42" customWidth="1"/>
    <col min="8" max="8" width="90.7109375" style="42" customWidth="1"/>
    <col min="9" max="9" width="15.7109375" style="42" customWidth="1"/>
    <col min="10" max="12" width="10.7109375" style="42"/>
    <col min="13" max="13" width="15.7109375" style="42" customWidth="1"/>
    <col min="14" max="16384" width="10.7109375" style="42"/>
  </cols>
  <sheetData>
    <row r="1" spans="1:11" s="41" customFormat="1" ht="8.1" customHeight="1" thickBot="1" x14ac:dyDescent="0.25">
      <c r="A1" s="42"/>
      <c r="B1" s="42"/>
      <c r="C1" s="46"/>
      <c r="D1" s="45"/>
      <c r="H1" s="254"/>
      <c r="I1" s="293"/>
    </row>
    <row r="2" spans="1:11" s="41" customFormat="1" hidden="1" x14ac:dyDescent="0.2">
      <c r="A2" s="42"/>
      <c r="B2" s="42"/>
      <c r="C2" s="46"/>
      <c r="D2" s="46"/>
      <c r="F2" s="252"/>
      <c r="H2" s="252"/>
    </row>
    <row r="3" spans="1:11" s="41" customFormat="1" ht="13.5" hidden="1" thickBot="1" x14ac:dyDescent="0.25">
      <c r="B3" s="42"/>
      <c r="C3" s="46"/>
      <c r="D3" s="46"/>
      <c r="F3" s="252" t="s">
        <v>384</v>
      </c>
      <c r="H3" s="252" t="s">
        <v>382</v>
      </c>
    </row>
    <row r="4" spans="1:11" s="41" customFormat="1" ht="92.65" customHeight="1" thickBot="1" x14ac:dyDescent="0.25">
      <c r="D4" s="245"/>
      <c r="E4" s="495" t="s">
        <v>421</v>
      </c>
      <c r="F4" s="496"/>
      <c r="G4" s="496"/>
      <c r="H4" s="497"/>
    </row>
    <row r="5" spans="1:11" s="41" customFormat="1" ht="39" customHeight="1" x14ac:dyDescent="0.2">
      <c r="D5" s="245"/>
      <c r="E5" s="292" t="str">
        <f xml:space="preserve">  "Country: " &amp; 'GETTING STARTED'!$G$9&amp;" - "&amp;'GETTING STARTED'!$E$9</f>
        <v>Country: LU - Luxembourg</v>
      </c>
      <c r="F5" s="317"/>
      <c r="G5" s="510" t="s">
        <v>420</v>
      </c>
      <c r="H5" s="511"/>
    </row>
    <row r="6" spans="1:11" s="41" customFormat="1" ht="42" customHeight="1" thickBot="1" x14ac:dyDescent="0.25">
      <c r="D6" s="245"/>
      <c r="E6" s="6" t="str">
        <f xml:space="preserve"> "Reference year: " &amp; 'GETTING STARTED'!$E$10</f>
        <v>Reference year: 2023</v>
      </c>
      <c r="F6" s="319"/>
      <c r="G6" s="512"/>
      <c r="H6" s="513"/>
    </row>
    <row r="7" spans="1:11" s="245" customFormat="1" ht="27.75" customHeight="1" thickBot="1" x14ac:dyDescent="0.25">
      <c r="E7" s="334" t="s">
        <v>238</v>
      </c>
      <c r="F7" s="335"/>
      <c r="G7" s="341" t="s">
        <v>419</v>
      </c>
      <c r="H7" s="449" t="s">
        <v>236</v>
      </c>
    </row>
    <row r="8" spans="1:11" s="245" customFormat="1" ht="40.15" customHeight="1" x14ac:dyDescent="0.2">
      <c r="B8" s="331" t="s">
        <v>393</v>
      </c>
      <c r="C8" s="332" t="str">
        <f>'GETTING STARTED'!G9</f>
        <v>LU</v>
      </c>
      <c r="D8" s="249"/>
      <c r="E8" s="275" t="s">
        <v>374</v>
      </c>
      <c r="F8" s="345" t="s">
        <v>514</v>
      </c>
      <c r="G8" s="422">
        <f>IF(SUM(POM_PRO!G40,POM_OTH!G37)=0,0,IF(AND(LEN(POM_PRO!G40)&gt;0,LEN(POM_OTH!G37)&gt;0),"Error",IF(LEN(POM_PRO!G40)&gt;0,POM_PRO!G40,POM_OTH!G37)))</f>
        <v>21708692.70048422</v>
      </c>
      <c r="H8" s="346"/>
    </row>
    <row r="9" spans="1:11" s="245" customFormat="1" ht="40.15" customHeight="1" x14ac:dyDescent="0.2">
      <c r="B9" s="277" t="s">
        <v>394</v>
      </c>
      <c r="C9" s="280">
        <f>'GETTING STARTED'!E10</f>
        <v>2023</v>
      </c>
      <c r="D9" s="249"/>
      <c r="E9" s="276" t="s">
        <v>326</v>
      </c>
      <c r="F9" s="247" t="s">
        <v>516</v>
      </c>
      <c r="G9" s="423">
        <f>IF(LEN(WCA!G33)&gt;0, WCA!G33,0)</f>
        <v>21617169</v>
      </c>
      <c r="H9" s="264"/>
    </row>
    <row r="10" spans="1:11" s="245" customFormat="1" ht="40.15" customHeight="1" x14ac:dyDescent="0.2">
      <c r="B10" s="333" t="s">
        <v>395</v>
      </c>
      <c r="C10" s="279" t="s">
        <v>237</v>
      </c>
      <c r="D10" s="249"/>
      <c r="E10" s="276" t="s">
        <v>333</v>
      </c>
      <c r="F10" s="247" t="s">
        <v>378</v>
      </c>
      <c r="G10" s="423">
        <f>IF(TRIM(CONCATENATE(G8,G9))="","",G8-G9)</f>
        <v>91523.700484219939</v>
      </c>
      <c r="H10" s="264"/>
    </row>
    <row r="11" spans="1:11" s="245" customFormat="1" ht="40.15" customHeight="1" thickBot="1" x14ac:dyDescent="0.25">
      <c r="B11" s="278" t="s">
        <v>371</v>
      </c>
      <c r="C11" s="281" t="s">
        <v>372</v>
      </c>
      <c r="D11" s="249"/>
      <c r="E11" s="339" t="s">
        <v>365</v>
      </c>
      <c r="F11" s="260" t="s">
        <v>362</v>
      </c>
      <c r="G11" s="356">
        <f>IF(TRIM(CONCATENATE(DECL_POR!G8,""))="","",DECL_POR!G8)</f>
        <v>21747068</v>
      </c>
      <c r="H11" s="398" t="s">
        <v>639</v>
      </c>
      <c r="J11" s="406">
        <v>0</v>
      </c>
    </row>
    <row r="12" spans="1:11" ht="19.5" customHeight="1" x14ac:dyDescent="0.2">
      <c r="A12" s="245"/>
      <c r="B12" s="245"/>
      <c r="C12" s="245"/>
    </row>
    <row r="13" spans="1:11" s="41" customFormat="1" ht="13.5" x14ac:dyDescent="0.25">
      <c r="A13" s="245"/>
      <c r="B13" s="245"/>
      <c r="C13" s="245"/>
      <c r="D13" s="45"/>
      <c r="E13" s="54" t="s">
        <v>93</v>
      </c>
      <c r="G13" s="47"/>
      <c r="H13" s="245"/>
      <c r="I13" s="245"/>
    </row>
    <row r="14" spans="1:11" s="41" customFormat="1" x14ac:dyDescent="0.2">
      <c r="A14" s="245"/>
      <c r="B14" s="245"/>
      <c r="C14" s="249"/>
      <c r="D14" s="45"/>
      <c r="E14" s="316" t="s">
        <v>64</v>
      </c>
      <c r="F14" s="316"/>
      <c r="G14" s="245"/>
      <c r="H14" s="245"/>
      <c r="I14" s="245"/>
      <c r="J14" s="245"/>
      <c r="K14" s="245"/>
    </row>
    <row r="15" spans="1:11" s="41" customFormat="1" ht="23.25" customHeight="1" x14ac:dyDescent="0.2">
      <c r="A15" s="245"/>
      <c r="B15" s="245"/>
      <c r="C15" s="249"/>
      <c r="D15" s="45"/>
      <c r="E15" s="505" t="s">
        <v>272</v>
      </c>
      <c r="F15" s="505"/>
      <c r="G15" s="245"/>
      <c r="H15" s="245"/>
      <c r="I15" s="245"/>
      <c r="J15" s="245"/>
      <c r="K15" s="245"/>
    </row>
    <row r="16" spans="1:11" s="41" customFormat="1" ht="32.25" customHeight="1" x14ac:dyDescent="0.2">
      <c r="A16" s="245"/>
      <c r="B16" s="245"/>
      <c r="C16" s="249"/>
      <c r="D16" s="45"/>
      <c r="E16" s="515" t="s">
        <v>448</v>
      </c>
      <c r="F16" s="515"/>
      <c r="G16" s="245"/>
      <c r="H16" s="245"/>
      <c r="J16" s="245"/>
      <c r="K16" s="245"/>
    </row>
    <row r="17" spans="1:8" s="41" customFormat="1" ht="24" customHeight="1" x14ac:dyDescent="0.2">
      <c r="A17" s="245"/>
      <c r="B17" s="245"/>
      <c r="C17" s="249"/>
      <c r="D17" s="45"/>
      <c r="E17" s="507" t="s">
        <v>247</v>
      </c>
      <c r="F17" s="507"/>
      <c r="G17" s="245"/>
      <c r="H17" s="245"/>
    </row>
    <row r="18" spans="1:8" x14ac:dyDescent="0.2">
      <c r="A18" s="245"/>
      <c r="B18" s="245"/>
      <c r="C18" s="245"/>
    </row>
    <row r="19" spans="1:8" ht="64.5" customHeight="1" x14ac:dyDescent="0.2">
      <c r="A19" s="245"/>
      <c r="B19" s="245"/>
      <c r="C19" s="249"/>
      <c r="E19" s="504" t="s">
        <v>364</v>
      </c>
      <c r="F19" s="504"/>
    </row>
    <row r="20" spans="1:8" x14ac:dyDescent="0.2">
      <c r="A20" s="245"/>
      <c r="B20" s="245"/>
      <c r="C20" s="249"/>
    </row>
    <row r="21" spans="1:8" x14ac:dyDescent="0.2">
      <c r="A21" s="245"/>
      <c r="B21" s="245"/>
      <c r="C21" s="249"/>
    </row>
    <row r="22" spans="1:8" x14ac:dyDescent="0.2">
      <c r="A22" s="245"/>
      <c r="B22" s="245"/>
      <c r="C22" s="249"/>
    </row>
    <row r="23" spans="1:8" x14ac:dyDescent="0.2">
      <c r="A23" s="245"/>
      <c r="B23" s="245"/>
      <c r="C23" s="249"/>
    </row>
    <row r="24" spans="1:8" x14ac:dyDescent="0.2">
      <c r="A24" s="245"/>
      <c r="B24" s="245"/>
      <c r="C24" s="249"/>
    </row>
    <row r="25" spans="1:8" x14ac:dyDescent="0.2">
      <c r="A25" s="245"/>
      <c r="B25" s="245"/>
      <c r="C25" s="249"/>
    </row>
    <row r="26" spans="1:8" x14ac:dyDescent="0.2">
      <c r="A26" s="245"/>
      <c r="B26" s="245"/>
      <c r="C26" s="249"/>
    </row>
    <row r="27" spans="1:8" x14ac:dyDescent="0.2">
      <c r="A27" s="245"/>
      <c r="B27" s="245"/>
      <c r="C27" s="249"/>
    </row>
    <row r="28" spans="1:8" x14ac:dyDescent="0.2">
      <c r="A28" s="245"/>
      <c r="B28" s="245"/>
      <c r="C28" s="249"/>
    </row>
    <row r="29" spans="1:8" x14ac:dyDescent="0.2">
      <c r="A29" s="245"/>
      <c r="B29" s="245"/>
      <c r="C29" s="249"/>
    </row>
    <row r="30" spans="1:8" x14ac:dyDescent="0.2">
      <c r="A30" s="245"/>
      <c r="B30" s="245"/>
      <c r="C30" s="249"/>
    </row>
    <row r="31" spans="1:8" x14ac:dyDescent="0.2">
      <c r="A31" s="245"/>
      <c r="B31" s="245"/>
      <c r="C31" s="249"/>
    </row>
    <row r="32" spans="1:8" x14ac:dyDescent="0.2">
      <c r="A32" s="245"/>
      <c r="B32" s="245"/>
      <c r="C32" s="249"/>
    </row>
    <row r="33" spans="1:3" x14ac:dyDescent="0.2">
      <c r="A33" s="245"/>
      <c r="B33" s="245"/>
      <c r="C33" s="249"/>
    </row>
    <row r="34" spans="1:3" x14ac:dyDescent="0.2">
      <c r="A34" s="245"/>
      <c r="B34" s="245"/>
      <c r="C34" s="249"/>
    </row>
    <row r="35" spans="1:3" x14ac:dyDescent="0.2">
      <c r="A35" s="245"/>
      <c r="B35" s="245"/>
      <c r="C35" s="249"/>
    </row>
    <row r="36" spans="1:3" x14ac:dyDescent="0.2">
      <c r="A36" s="245"/>
      <c r="B36" s="245"/>
      <c r="C36" s="249"/>
    </row>
    <row r="37" spans="1:3" x14ac:dyDescent="0.2">
      <c r="A37" s="245"/>
      <c r="B37" s="245"/>
      <c r="C37" s="249"/>
    </row>
    <row r="38" spans="1:3" x14ac:dyDescent="0.2">
      <c r="A38" s="245"/>
      <c r="B38" s="245"/>
      <c r="C38" s="249"/>
    </row>
    <row r="39" spans="1:3" x14ac:dyDescent="0.2">
      <c r="A39" s="245"/>
      <c r="B39" s="245"/>
      <c r="C39" s="249"/>
    </row>
    <row r="40" spans="1:3" x14ac:dyDescent="0.2">
      <c r="A40" s="41"/>
      <c r="B40" s="41"/>
      <c r="C40" s="45"/>
    </row>
    <row r="41" spans="1:3" x14ac:dyDescent="0.2">
      <c r="A41" s="41"/>
      <c r="B41" s="41"/>
      <c r="C41" s="45"/>
    </row>
    <row r="42" spans="1:3" x14ac:dyDescent="0.2">
      <c r="A42" s="41"/>
      <c r="B42" s="41"/>
      <c r="C42" s="45"/>
    </row>
    <row r="43" spans="1:3" x14ac:dyDescent="0.2">
      <c r="A43" s="41"/>
      <c r="B43" s="41"/>
      <c r="C43" s="45"/>
    </row>
    <row r="44" spans="1:3" x14ac:dyDescent="0.2">
      <c r="A44" s="41"/>
      <c r="B44" s="41"/>
      <c r="C44" s="45"/>
    </row>
    <row r="45" spans="1:3" x14ac:dyDescent="0.2">
      <c r="A45" s="41"/>
      <c r="B45" s="41"/>
      <c r="C45" s="45"/>
    </row>
    <row r="46" spans="1:3" x14ac:dyDescent="0.2">
      <c r="A46" s="41"/>
      <c r="B46" s="41"/>
      <c r="C46" s="45"/>
    </row>
    <row r="47" spans="1:3" x14ac:dyDescent="0.2">
      <c r="A47" s="41"/>
      <c r="B47" s="41"/>
      <c r="C47" s="45"/>
    </row>
    <row r="48" spans="1:3" x14ac:dyDescent="0.2">
      <c r="A48" s="41"/>
      <c r="B48" s="41"/>
      <c r="C48" s="45"/>
    </row>
    <row r="49" spans="1:3" x14ac:dyDescent="0.2">
      <c r="A49" s="41"/>
      <c r="B49" s="41"/>
      <c r="C49" s="45"/>
    </row>
  </sheetData>
  <sheetProtection algorithmName="SHA-512" hashValue="mT+/6elA0us5x7g85f5kBXAYnEOHbprdIVr1zBQXSpDHZ0nFQ8d8FqhoAQqaw29OO2bIK32kO4TAk78tqqNJVA==" saltValue="s33yAtHY0fgtliMmHoSvAA==" spinCount="100000" sheet="1" objects="1" scenarios="1"/>
  <mergeCells count="6">
    <mergeCell ref="E15:F15"/>
    <mergeCell ref="E16:F16"/>
    <mergeCell ref="E17:F17"/>
    <mergeCell ref="E19:F19"/>
    <mergeCell ref="E4:H4"/>
    <mergeCell ref="G5:H6"/>
  </mergeCells>
  <dataValidations count="2">
    <dataValidation type="decimal" allowBlank="1" showInputMessage="1" showErrorMessage="1" sqref="G8:G9 G11" xr:uid="{00000000-0002-0000-0A00-000000000000}">
      <formula1>0</formula1>
      <formula2>1000000000000000</formula2>
    </dataValidation>
    <dataValidation type="decimal" allowBlank="1" showInputMessage="1" showErrorMessage="1" sqref="G10" xr:uid="{00000000-0002-0000-0A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2709" r:id="rId4" name="Button 5">
              <controlPr defaultSize="0" print="0" autoFill="0" autoPict="0" macro="[0]!MainBody">
                <anchor moveWithCells="1" sizeWithCells="1">
                  <from>
                    <xdr:col>5</xdr:col>
                    <xdr:colOff>933450</xdr:colOff>
                    <xdr:row>4</xdr:row>
                    <xdr:rowOff>19050</xdr:rowOff>
                  </from>
                  <to>
                    <xdr:col>5</xdr:col>
                    <xdr:colOff>2009775</xdr:colOff>
                    <xdr:row>4</xdr:row>
                    <xdr:rowOff>476250</xdr:rowOff>
                  </to>
                </anchor>
              </controlPr>
            </control>
          </mc:Choice>
        </mc:AlternateContent>
        <mc:AlternateContent xmlns:mc="http://schemas.openxmlformats.org/markup-compatibility/2006">
          <mc:Choice Requires="x14">
            <control shapeId="72710" r:id="rId5" name="Button 6">
              <controlPr defaultSize="0" print="0" autoFill="0" autoPict="0" macro="[0]!RestoreColours">
                <anchor moveWithCells="1" sizeWithCells="1">
                  <from>
                    <xdr:col>5</xdr:col>
                    <xdr:colOff>2095500</xdr:colOff>
                    <xdr:row>4</xdr:row>
                    <xdr:rowOff>19050</xdr:rowOff>
                  </from>
                  <to>
                    <xdr:col>5</xdr:col>
                    <xdr:colOff>2809875</xdr:colOff>
                    <xdr:row>4</xdr:row>
                    <xdr:rowOff>476250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rgb="FF41AFAA"/>
    <pageSetUpPr fitToPage="1"/>
  </sheetPr>
  <dimension ref="A1:K48"/>
  <sheetViews>
    <sheetView showGridLines="0" zoomScale="85" zoomScaleNormal="85" workbookViewId="0">
      <selection activeCell="G9" sqref="G9"/>
    </sheetView>
  </sheetViews>
  <sheetFormatPr defaultColWidth="10.7109375" defaultRowHeight="12.75" x14ac:dyDescent="0.2"/>
  <cols>
    <col min="1" max="1" width="1.7109375" style="42" customWidth="1"/>
    <col min="2" max="2" width="10.7109375" style="42" hidden="1" customWidth="1"/>
    <col min="3" max="3" width="11.28515625" style="46" hidden="1" customWidth="1"/>
    <col min="4" max="4" width="8.7109375" style="46" hidden="1" customWidth="1"/>
    <col min="5" max="5" width="18.5703125" style="42" customWidth="1"/>
    <col min="6" max="6" width="47.42578125" style="42" customWidth="1"/>
    <col min="7" max="7" width="20.7109375" style="42" customWidth="1"/>
    <col min="8" max="9" width="90.7109375" style="42" customWidth="1"/>
    <col min="10" max="11" width="10.7109375" style="42"/>
    <col min="12" max="12" width="15.7109375" style="42" customWidth="1"/>
    <col min="13" max="15" width="10.7109375" style="42"/>
    <col min="16" max="16" width="15.7109375" style="42" customWidth="1"/>
    <col min="17" max="16384" width="10.7109375" style="42"/>
  </cols>
  <sheetData>
    <row r="1" spans="1:10" s="41" customFormat="1" ht="9" customHeight="1" thickBot="1" x14ac:dyDescent="0.25">
      <c r="A1" s="42"/>
      <c r="B1" s="42"/>
      <c r="C1" s="46"/>
      <c r="D1" s="45"/>
      <c r="H1" s="254"/>
      <c r="I1" s="293"/>
    </row>
    <row r="2" spans="1:10" s="41" customFormat="1" hidden="1" x14ac:dyDescent="0.2">
      <c r="A2" s="42"/>
      <c r="B2" s="42"/>
      <c r="C2" s="46"/>
      <c r="D2" s="46"/>
      <c r="F2" s="252"/>
      <c r="H2" s="252"/>
      <c r="I2" s="253"/>
    </row>
    <row r="3" spans="1:10" s="41" customFormat="1" ht="26.25" hidden="1" thickBot="1" x14ac:dyDescent="0.25">
      <c r="B3" s="42"/>
      <c r="C3" s="46"/>
      <c r="D3" s="46"/>
      <c r="F3" s="252" t="s">
        <v>384</v>
      </c>
      <c r="H3" s="252" t="s">
        <v>382</v>
      </c>
      <c r="I3" s="253" t="s">
        <v>383</v>
      </c>
    </row>
    <row r="4" spans="1:10" s="41" customFormat="1" ht="92.65" customHeight="1" thickBot="1" x14ac:dyDescent="0.25">
      <c r="D4" s="245"/>
      <c r="E4" s="495" t="s">
        <v>422</v>
      </c>
      <c r="F4" s="496"/>
      <c r="G4" s="496"/>
      <c r="H4" s="497"/>
      <c r="I4" s="440" t="s">
        <v>553</v>
      </c>
    </row>
    <row r="5" spans="1:10" s="41" customFormat="1" ht="39" customHeight="1" x14ac:dyDescent="0.2">
      <c r="D5" s="245"/>
      <c r="E5" s="292" t="str">
        <f xml:space="preserve">  "Country: " &amp; 'GETTING STARTED'!$G$9&amp;" - "&amp;'GETTING STARTED'!$E$9</f>
        <v>Country: LU - Luxembourg</v>
      </c>
      <c r="F5" s="317"/>
      <c r="G5" s="510" t="s">
        <v>420</v>
      </c>
      <c r="H5" s="511"/>
      <c r="I5" s="498" t="s">
        <v>551</v>
      </c>
    </row>
    <row r="6" spans="1:10" s="41" customFormat="1" ht="42" customHeight="1" thickBot="1" x14ac:dyDescent="0.25">
      <c r="D6" s="245"/>
      <c r="E6" s="6" t="str">
        <f xml:space="preserve"> "Reference year: " &amp; 'GETTING STARTED'!$E$10</f>
        <v>Reference year: 2023</v>
      </c>
      <c r="F6" s="319"/>
      <c r="G6" s="512"/>
      <c r="H6" s="513"/>
      <c r="I6" s="514"/>
    </row>
    <row r="7" spans="1:10" s="245" customFormat="1" ht="27.75" customHeight="1" thickBot="1" x14ac:dyDescent="0.25">
      <c r="E7" s="334" t="s">
        <v>238</v>
      </c>
      <c r="F7" s="347"/>
      <c r="G7" s="341" t="s">
        <v>419</v>
      </c>
      <c r="H7" s="449" t="s">
        <v>236</v>
      </c>
      <c r="I7" s="450" t="s">
        <v>605</v>
      </c>
    </row>
    <row r="8" spans="1:10" s="245" customFormat="1" ht="24.75" customHeight="1" x14ac:dyDescent="0.2">
      <c r="B8" s="331" t="s">
        <v>393</v>
      </c>
      <c r="C8" s="332" t="str">
        <f>'GETTING STARTED'!G9</f>
        <v>LU</v>
      </c>
      <c r="D8" s="249"/>
      <c r="E8" s="275" t="s">
        <v>375</v>
      </c>
      <c r="F8" s="255" t="s">
        <v>334</v>
      </c>
      <c r="G8" s="357">
        <v>0</v>
      </c>
      <c r="H8" s="322"/>
      <c r="I8" s="322"/>
    </row>
    <row r="9" spans="1:10" s="245" customFormat="1" ht="27" customHeight="1" x14ac:dyDescent="0.2">
      <c r="B9" s="277" t="s">
        <v>394</v>
      </c>
      <c r="C9" s="280">
        <f>'GETTING STARTED'!E10</f>
        <v>2023</v>
      </c>
      <c r="D9" s="249"/>
      <c r="E9" s="276" t="s">
        <v>376</v>
      </c>
      <c r="F9" s="247" t="s">
        <v>335</v>
      </c>
      <c r="G9" s="353">
        <v>8428616</v>
      </c>
      <c r="H9" s="320"/>
      <c r="I9" s="320"/>
    </row>
    <row r="10" spans="1:10" s="245" customFormat="1" ht="24.75" customHeight="1" thickBot="1" x14ac:dyDescent="0.25">
      <c r="B10" s="333" t="s">
        <v>395</v>
      </c>
      <c r="C10" s="279" t="s">
        <v>237</v>
      </c>
      <c r="D10" s="249"/>
      <c r="E10" s="276" t="s">
        <v>377</v>
      </c>
      <c r="F10" s="256" t="s">
        <v>336</v>
      </c>
      <c r="G10" s="353">
        <v>0</v>
      </c>
      <c r="H10" s="320"/>
      <c r="I10" s="320"/>
    </row>
    <row r="11" spans="1:10" s="245" customFormat="1" ht="39" customHeight="1" thickBot="1" x14ac:dyDescent="0.25">
      <c r="B11" s="278" t="s">
        <v>371</v>
      </c>
      <c r="C11" s="281" t="s">
        <v>147</v>
      </c>
      <c r="D11" s="249"/>
      <c r="E11" s="286" t="s">
        <v>415</v>
      </c>
      <c r="F11" s="287"/>
      <c r="G11" s="287"/>
      <c r="H11" s="288"/>
      <c r="I11" s="288"/>
    </row>
    <row r="12" spans="1:10" s="245" customFormat="1" ht="21" customHeight="1" x14ac:dyDescent="0.2">
      <c r="D12" s="249"/>
      <c r="E12" s="290"/>
      <c r="F12" s="296" t="s">
        <v>246</v>
      </c>
      <c r="G12" s="285" t="s">
        <v>419</v>
      </c>
      <c r="H12" s="283" t="s">
        <v>236</v>
      </c>
      <c r="I12" s="284" t="s">
        <v>605</v>
      </c>
    </row>
    <row r="13" spans="1:10" s="245" customFormat="1" ht="24" customHeight="1" x14ac:dyDescent="0.2">
      <c r="C13" s="249"/>
      <c r="D13" s="249"/>
      <c r="E13" s="248" t="s">
        <v>337</v>
      </c>
      <c r="F13" s="401"/>
      <c r="G13" s="353"/>
      <c r="H13" s="320"/>
      <c r="I13" s="320"/>
      <c r="J13" s="406">
        <v>0</v>
      </c>
    </row>
    <row r="14" spans="1:10" s="245" customFormat="1" ht="24" customHeight="1" x14ac:dyDescent="0.2">
      <c r="C14" s="249"/>
      <c r="D14" s="249"/>
      <c r="E14" s="248" t="s">
        <v>338</v>
      </c>
      <c r="F14" s="401"/>
      <c r="G14" s="353"/>
      <c r="H14" s="320"/>
      <c r="I14" s="320"/>
      <c r="J14" s="406">
        <v>0</v>
      </c>
    </row>
    <row r="15" spans="1:10" s="245" customFormat="1" ht="24" customHeight="1" x14ac:dyDescent="0.2">
      <c r="C15" s="249"/>
      <c r="D15" s="249"/>
      <c r="E15" s="248" t="s">
        <v>339</v>
      </c>
      <c r="F15" s="401"/>
      <c r="G15" s="353"/>
      <c r="H15" s="320"/>
      <c r="I15" s="320"/>
      <c r="J15" s="406">
        <v>0</v>
      </c>
    </row>
    <row r="16" spans="1:10" s="245" customFormat="1" ht="24" customHeight="1" x14ac:dyDescent="0.2">
      <c r="C16" s="249"/>
      <c r="D16" s="249"/>
      <c r="E16" s="248" t="s">
        <v>340</v>
      </c>
      <c r="F16" s="401"/>
      <c r="G16" s="353"/>
      <c r="H16" s="320"/>
      <c r="I16" s="320"/>
      <c r="J16" s="406">
        <v>0</v>
      </c>
    </row>
    <row r="17" spans="3:10" s="245" customFormat="1" ht="24" customHeight="1" x14ac:dyDescent="0.2">
      <c r="C17" s="249"/>
      <c r="D17" s="249"/>
      <c r="E17" s="248" t="s">
        <v>341</v>
      </c>
      <c r="F17" s="401"/>
      <c r="G17" s="353"/>
      <c r="H17" s="320"/>
      <c r="I17" s="320"/>
      <c r="J17" s="406">
        <v>0</v>
      </c>
    </row>
    <row r="18" spans="3:10" s="245" customFormat="1" ht="24" customHeight="1" x14ac:dyDescent="0.2">
      <c r="C18" s="249"/>
      <c r="D18" s="249"/>
      <c r="E18" s="248" t="s">
        <v>342</v>
      </c>
      <c r="F18" s="401"/>
      <c r="G18" s="353"/>
      <c r="H18" s="320"/>
      <c r="I18" s="320"/>
      <c r="J18" s="406">
        <v>0</v>
      </c>
    </row>
    <row r="19" spans="3:10" s="245" customFormat="1" ht="24" customHeight="1" x14ac:dyDescent="0.2">
      <c r="C19" s="249"/>
      <c r="D19" s="249"/>
      <c r="E19" s="248" t="s">
        <v>343</v>
      </c>
      <c r="F19" s="401"/>
      <c r="G19" s="353"/>
      <c r="H19" s="320"/>
      <c r="I19" s="320"/>
      <c r="J19" s="406">
        <v>0</v>
      </c>
    </row>
    <row r="20" spans="3:10" s="245" customFormat="1" ht="24" customHeight="1" x14ac:dyDescent="0.2">
      <c r="C20" s="249"/>
      <c r="D20" s="249"/>
      <c r="E20" s="248" t="s">
        <v>344</v>
      </c>
      <c r="F20" s="401"/>
      <c r="G20" s="353"/>
      <c r="H20" s="320"/>
      <c r="I20" s="320"/>
      <c r="J20" s="406">
        <v>0</v>
      </c>
    </row>
    <row r="21" spans="3:10" s="245" customFormat="1" ht="24" customHeight="1" x14ac:dyDescent="0.2">
      <c r="C21" s="249"/>
      <c r="D21" s="249"/>
      <c r="E21" s="248" t="s">
        <v>345</v>
      </c>
      <c r="F21" s="401"/>
      <c r="G21" s="353"/>
      <c r="H21" s="320"/>
      <c r="I21" s="320"/>
      <c r="J21" s="406">
        <v>0</v>
      </c>
    </row>
    <row r="22" spans="3:10" s="245" customFormat="1" ht="24" customHeight="1" x14ac:dyDescent="0.2">
      <c r="C22" s="249"/>
      <c r="D22" s="249"/>
      <c r="E22" s="248" t="s">
        <v>346</v>
      </c>
      <c r="F22" s="401"/>
      <c r="G22" s="353"/>
      <c r="H22" s="320"/>
      <c r="I22" s="320"/>
      <c r="J22" s="406">
        <v>0</v>
      </c>
    </row>
    <row r="23" spans="3:10" s="245" customFormat="1" ht="24" customHeight="1" x14ac:dyDescent="0.2">
      <c r="C23" s="249"/>
      <c r="D23" s="249"/>
      <c r="E23" s="248" t="s">
        <v>347</v>
      </c>
      <c r="F23" s="401"/>
      <c r="G23" s="353"/>
      <c r="H23" s="320"/>
      <c r="I23" s="320"/>
      <c r="J23" s="406">
        <v>0</v>
      </c>
    </row>
    <row r="24" spans="3:10" s="245" customFormat="1" ht="24" customHeight="1" x14ac:dyDescent="0.2">
      <c r="C24" s="249"/>
      <c r="D24" s="249"/>
      <c r="E24" s="248" t="s">
        <v>348</v>
      </c>
      <c r="F24" s="401"/>
      <c r="G24" s="353"/>
      <c r="H24" s="320"/>
      <c r="I24" s="320"/>
      <c r="J24" s="406">
        <v>0</v>
      </c>
    </row>
    <row r="25" spans="3:10" s="245" customFormat="1" ht="24" customHeight="1" x14ac:dyDescent="0.2">
      <c r="C25" s="249"/>
      <c r="D25" s="249"/>
      <c r="E25" s="248" t="s">
        <v>349</v>
      </c>
      <c r="F25" s="401"/>
      <c r="G25" s="353"/>
      <c r="H25" s="320"/>
      <c r="I25" s="320"/>
      <c r="J25" s="406">
        <v>0</v>
      </c>
    </row>
    <row r="26" spans="3:10" s="245" customFormat="1" ht="24" customHeight="1" x14ac:dyDescent="0.2">
      <c r="C26" s="249"/>
      <c r="D26" s="249"/>
      <c r="E26" s="248" t="s">
        <v>350</v>
      </c>
      <c r="F26" s="401"/>
      <c r="G26" s="353"/>
      <c r="H26" s="320"/>
      <c r="I26" s="320"/>
      <c r="J26" s="406">
        <v>0</v>
      </c>
    </row>
    <row r="27" spans="3:10" s="245" customFormat="1" ht="24" customHeight="1" x14ac:dyDescent="0.2">
      <c r="C27" s="249"/>
      <c r="D27" s="249"/>
      <c r="E27" s="248" t="s">
        <v>351</v>
      </c>
      <c r="F27" s="401"/>
      <c r="G27" s="353"/>
      <c r="H27" s="320"/>
      <c r="I27" s="320"/>
      <c r="J27" s="406">
        <v>0</v>
      </c>
    </row>
    <row r="28" spans="3:10" s="245" customFormat="1" ht="24" customHeight="1" x14ac:dyDescent="0.2">
      <c r="C28" s="249"/>
      <c r="D28" s="249"/>
      <c r="E28" s="248" t="s">
        <v>352</v>
      </c>
      <c r="F28" s="401"/>
      <c r="G28" s="353"/>
      <c r="H28" s="320"/>
      <c r="I28" s="320"/>
      <c r="J28" s="406">
        <v>0</v>
      </c>
    </row>
    <row r="29" spans="3:10" s="245" customFormat="1" ht="24" customHeight="1" x14ac:dyDescent="0.2">
      <c r="C29" s="249"/>
      <c r="D29" s="249"/>
      <c r="E29" s="248" t="s">
        <v>353</v>
      </c>
      <c r="F29" s="401"/>
      <c r="G29" s="353"/>
      <c r="H29" s="320"/>
      <c r="I29" s="320"/>
      <c r="J29" s="406">
        <v>0</v>
      </c>
    </row>
    <row r="30" spans="3:10" s="245" customFormat="1" ht="24" customHeight="1" x14ac:dyDescent="0.2">
      <c r="C30" s="249"/>
      <c r="D30" s="249"/>
      <c r="E30" s="248" t="s">
        <v>354</v>
      </c>
      <c r="F30" s="401"/>
      <c r="G30" s="353"/>
      <c r="H30" s="320"/>
      <c r="I30" s="320"/>
      <c r="J30" s="406">
        <v>0</v>
      </c>
    </row>
    <row r="31" spans="3:10" s="245" customFormat="1" ht="24" customHeight="1" x14ac:dyDescent="0.2">
      <c r="C31" s="249"/>
      <c r="D31" s="249"/>
      <c r="E31" s="248" t="s">
        <v>355</v>
      </c>
      <c r="F31" s="401"/>
      <c r="G31" s="353"/>
      <c r="H31" s="320"/>
      <c r="I31" s="320"/>
      <c r="J31" s="406">
        <v>0</v>
      </c>
    </row>
    <row r="32" spans="3:10" s="245" customFormat="1" ht="24" customHeight="1" x14ac:dyDescent="0.2">
      <c r="C32" s="249"/>
      <c r="D32" s="249"/>
      <c r="E32" s="248" t="s">
        <v>356</v>
      </c>
      <c r="F32" s="401"/>
      <c r="G32" s="353"/>
      <c r="H32" s="320"/>
      <c r="I32" s="320"/>
      <c r="J32" s="406">
        <v>0</v>
      </c>
    </row>
    <row r="33" spans="1:11" s="245" customFormat="1" ht="24" customHeight="1" thickBot="1" x14ac:dyDescent="0.25">
      <c r="C33" s="249"/>
      <c r="D33" s="249"/>
      <c r="E33" s="348" t="s">
        <v>366</v>
      </c>
      <c r="F33" s="259" t="s">
        <v>455</v>
      </c>
      <c r="G33" s="354">
        <f>IF(TRIM(CONCATENATE(G8,G9,G10,G13,G14,G15,G16,G17,G18,G19,G20,G21,G22,G23,G24,G25,G26,G27,G28,G29,G30,G31,G32))="","",SUM(SUM(G8:G10),SUM(G13:G32)))</f>
        <v>8428616</v>
      </c>
      <c r="H33" s="424"/>
      <c r="I33" s="321"/>
    </row>
    <row r="34" spans="1:11" s="41" customFormat="1" x14ac:dyDescent="0.2">
      <c r="C34" s="45"/>
      <c r="D34" s="45"/>
    </row>
    <row r="35" spans="1:11" s="41" customFormat="1" ht="13.5" x14ac:dyDescent="0.25">
      <c r="A35" s="245"/>
      <c r="B35" s="245"/>
      <c r="C35" s="245"/>
      <c r="D35" s="45"/>
      <c r="E35" s="54" t="s">
        <v>93</v>
      </c>
      <c r="G35" s="47"/>
      <c r="H35" s="245"/>
      <c r="I35" s="245"/>
    </row>
    <row r="36" spans="1:11" s="41" customFormat="1" x14ac:dyDescent="0.2">
      <c r="A36" s="245"/>
      <c r="B36" s="245"/>
      <c r="C36" s="249"/>
      <c r="D36" s="45"/>
      <c r="E36" s="316" t="s">
        <v>64</v>
      </c>
      <c r="F36" s="316"/>
      <c r="G36" s="245"/>
      <c r="H36" s="245"/>
      <c r="I36" s="245"/>
      <c r="J36" s="245"/>
      <c r="K36" s="245"/>
    </row>
    <row r="37" spans="1:11" s="41" customFormat="1" ht="23.25" customHeight="1" x14ac:dyDescent="0.2">
      <c r="A37" s="245"/>
      <c r="B37" s="245"/>
      <c r="C37" s="249"/>
      <c r="D37" s="45"/>
      <c r="E37" s="505" t="s">
        <v>272</v>
      </c>
      <c r="F37" s="505"/>
      <c r="G37" s="245"/>
      <c r="H37" s="245"/>
      <c r="I37" s="245"/>
      <c r="J37" s="245"/>
      <c r="K37" s="245"/>
    </row>
    <row r="38" spans="1:11" s="41" customFormat="1" ht="32.25" customHeight="1" x14ac:dyDescent="0.2">
      <c r="A38" s="245"/>
      <c r="B38" s="245"/>
      <c r="C38" s="249"/>
      <c r="D38" s="45"/>
      <c r="E38" s="506" t="s">
        <v>65</v>
      </c>
      <c r="F38" s="506"/>
      <c r="G38" s="245"/>
      <c r="H38" s="245"/>
      <c r="J38" s="245"/>
      <c r="K38" s="245"/>
    </row>
    <row r="39" spans="1:11" s="41" customFormat="1" ht="24" customHeight="1" x14ac:dyDescent="0.2">
      <c r="A39" s="245"/>
      <c r="B39" s="245"/>
      <c r="C39" s="249"/>
      <c r="D39" s="45"/>
      <c r="E39" s="507" t="s">
        <v>247</v>
      </c>
      <c r="F39" s="507"/>
      <c r="G39" s="245"/>
      <c r="H39" s="245"/>
    </row>
    <row r="40" spans="1:11" s="41" customFormat="1" ht="7.15" customHeight="1" x14ac:dyDescent="0.2">
      <c r="C40" s="45"/>
      <c r="D40" s="45"/>
      <c r="E40" s="143"/>
      <c r="F40" s="250"/>
      <c r="G40" s="245"/>
      <c r="H40" s="245"/>
    </row>
    <row r="41" spans="1:11" s="41" customFormat="1" ht="72" customHeight="1" x14ac:dyDescent="0.2">
      <c r="C41" s="45"/>
      <c r="D41" s="45"/>
      <c r="E41" s="504" t="s">
        <v>327</v>
      </c>
      <c r="F41" s="504"/>
      <c r="G41" s="245"/>
      <c r="H41" s="245"/>
    </row>
    <row r="42" spans="1:11" s="41" customFormat="1" ht="55.5" customHeight="1" x14ac:dyDescent="0.2">
      <c r="C42" s="45"/>
      <c r="D42" s="45"/>
      <c r="E42" s="504" t="s">
        <v>363</v>
      </c>
      <c r="F42" s="504"/>
      <c r="G42" s="245"/>
      <c r="H42" s="245"/>
    </row>
    <row r="43" spans="1:11" s="41" customFormat="1" ht="13.15" customHeight="1" x14ac:dyDescent="0.2">
      <c r="C43" s="45"/>
      <c r="D43" s="45"/>
      <c r="E43" s="42"/>
      <c r="F43" s="48"/>
      <c r="G43" s="245"/>
      <c r="H43" s="245"/>
    </row>
    <row r="44" spans="1:11" x14ac:dyDescent="0.2">
      <c r="F44" s="49"/>
      <c r="G44" s="246"/>
      <c r="H44" s="246"/>
    </row>
    <row r="45" spans="1:11" x14ac:dyDescent="0.2">
      <c r="F45" s="246"/>
      <c r="G45" s="246"/>
      <c r="H45" s="246"/>
    </row>
    <row r="46" spans="1:11" x14ac:dyDescent="0.2">
      <c r="F46" s="246"/>
      <c r="G46" s="246"/>
      <c r="H46" s="246"/>
    </row>
    <row r="47" spans="1:11" x14ac:dyDescent="0.2">
      <c r="F47" s="246"/>
      <c r="G47" s="246"/>
      <c r="H47" s="246"/>
    </row>
    <row r="48" spans="1:11" x14ac:dyDescent="0.2">
      <c r="G48" s="246"/>
      <c r="H48" s="246"/>
      <c r="I48" s="43"/>
    </row>
  </sheetData>
  <sheetProtection algorithmName="SHA-512" hashValue="t3/L365LUkSxRzBzIEz58ga0M6h9oSS7bEGGq3KnQqHKxKY+VCRQKZhB4wiWXSLorYDHg+peBW1e6mNTaeF0Sg==" saltValue="RyK6aYgQTXCSf0EbZAw09Q==" spinCount="100000" sheet="1" objects="1" scenarios="1"/>
  <mergeCells count="8">
    <mergeCell ref="E42:F42"/>
    <mergeCell ref="E4:H4"/>
    <mergeCell ref="G5:H6"/>
    <mergeCell ref="I5:I6"/>
    <mergeCell ref="E37:F37"/>
    <mergeCell ref="E38:F38"/>
    <mergeCell ref="E39:F39"/>
    <mergeCell ref="E41:F41"/>
  </mergeCells>
  <dataValidations count="2">
    <dataValidation type="decimal" allowBlank="1" showInputMessage="1" showErrorMessage="1" sqref="G8:G10 G33" xr:uid="{00000000-0002-0000-0B00-000000000000}">
      <formula1>0</formula1>
      <formula2>1000000000000000</formula2>
    </dataValidation>
    <dataValidation type="decimal" allowBlank="1" showInputMessage="1" showErrorMessage="1" sqref="G13:G32" xr:uid="{00000000-0002-0000-0B00-000001000000}">
      <formula1>-1000000000000000</formula1>
      <formula2>1000000000000000</formula2>
    </dataValidation>
  </dataValidations>
  <pageMargins left="0.70866141732283472" right="0.70866141732283472" top="0.74803149606299213" bottom="0.74803149606299213" header="0.31496062992125984" footer="0.31496062992125984"/>
  <pageSetup paperSize="9" scale="65" fitToWidth="0" orientation="landscape" horizontalDpi="360" verticalDpi="360"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87" r:id="rId4" name="formulas">
              <controlPr defaultSize="0" print="0" autoFill="0" autoPict="0" macro="[0]!'SwitchLocksInCells &quot;formulas&quot;'" altText="Lock formulas">
                <anchor moveWithCells="1" sizeWithCells="1">
                  <from>
                    <xdr:col>5</xdr:col>
                    <xdr:colOff>1657350</xdr:colOff>
                    <xdr:row>5</xdr:row>
                    <xdr:rowOff>38100</xdr:rowOff>
                  </from>
                  <to>
                    <xdr:col>5</xdr:col>
                    <xdr:colOff>2362200</xdr:colOff>
                    <xdr:row>5</xdr:row>
                    <xdr:rowOff>485775</xdr:rowOff>
                  </to>
                </anchor>
              </controlPr>
            </control>
          </mc:Choice>
        </mc:AlternateContent>
        <mc:AlternateContent xmlns:mc="http://schemas.openxmlformats.org/markup-compatibility/2006">
          <mc:Choice Requires="x14">
            <control shapeId="71688" r:id="rId5" name="Button 8">
              <controlPr defaultSize="0" print="0" autoFill="0" autoPict="0" macro="[0]!MainBody">
                <anchor moveWithCells="1" sizeWithCells="1">
                  <from>
                    <xdr:col>5</xdr:col>
                    <xdr:colOff>895350</xdr:colOff>
                    <xdr:row>4</xdr:row>
                    <xdr:rowOff>19050</xdr:rowOff>
                  </from>
                  <to>
                    <xdr:col>5</xdr:col>
                    <xdr:colOff>1971675</xdr:colOff>
                    <xdr:row>4</xdr:row>
                    <xdr:rowOff>476250</xdr:rowOff>
                  </to>
                </anchor>
              </controlPr>
            </control>
          </mc:Choice>
        </mc:AlternateContent>
        <mc:AlternateContent xmlns:mc="http://schemas.openxmlformats.org/markup-compatibility/2006">
          <mc:Choice Requires="x14">
            <control shapeId="71689" r:id="rId6" name="Button 9">
              <controlPr defaultSize="0" print="0" autoFill="0" autoPict="0" macro="[0]!RestoreColours">
                <anchor moveWithCells="1" sizeWithCells="1">
                  <from>
                    <xdr:col>5</xdr:col>
                    <xdr:colOff>2038350</xdr:colOff>
                    <xdr:row>4</xdr:row>
                    <xdr:rowOff>19050</xdr:rowOff>
                  </from>
                  <to>
                    <xdr:col>5</xdr:col>
                    <xdr:colOff>2762250</xdr:colOff>
                    <xdr:row>4</xdr:row>
                    <xdr:rowOff>476250</xdr:rowOff>
                  </to>
                </anchor>
              </controlPr>
            </control>
          </mc:Choice>
        </mc:AlternateContent>
      </controls>
    </mc:Choice>
  </mc:AlternateConten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
    <tabColor rgb="FF266865"/>
  </sheetPr>
  <dimension ref="A1:G1"/>
  <sheetViews>
    <sheetView zoomScaleNormal="100" workbookViewId="0"/>
  </sheetViews>
  <sheetFormatPr defaultColWidth="8.7109375" defaultRowHeight="15" x14ac:dyDescent="0.25"/>
  <cols>
    <col min="1" max="1" width="11.5703125" style="241" bestFit="1" customWidth="1"/>
    <col min="2" max="2" width="18.28515625" style="241" customWidth="1"/>
    <col min="3" max="3" width="8.28515625" style="241" customWidth="1"/>
    <col min="4" max="4" width="19.42578125" style="241" customWidth="1"/>
    <col min="5" max="5" width="45.5703125" style="241" customWidth="1"/>
    <col min="6" max="6" width="12.42578125" style="241" customWidth="1"/>
    <col min="7" max="7" width="17.7109375" style="241" hidden="1" customWidth="1"/>
    <col min="8" max="8" width="27" style="241" bestFit="1" customWidth="1"/>
    <col min="9" max="16384" width="8.7109375" style="241"/>
  </cols>
  <sheetData>
    <row r="1" spans="1:7" x14ac:dyDescent="0.25">
      <c r="A1" s="240" t="s">
        <v>152</v>
      </c>
      <c r="B1" s="240" t="s">
        <v>153</v>
      </c>
      <c r="C1" s="240" t="s">
        <v>154</v>
      </c>
      <c r="D1" s="240" t="s">
        <v>155</v>
      </c>
      <c r="E1" s="240" t="s">
        <v>77</v>
      </c>
      <c r="F1" s="240" t="s">
        <v>106</v>
      </c>
      <c r="G1" s="240" t="s">
        <v>156</v>
      </c>
    </row>
  </sheetData>
  <sheetProtection algorithmName="SHA-512" hashValue="dpoc1ycJMNyofgd6KM7fv52UGgKKmIm1lJXAtRO/CnVz41vw5aXf6qTY3vkfaaQ1RbTmMMaZQfr7Su3NzNWtyQ==" saltValue="UroD/hXoza8uyBAvwltT6Q==" spinCount="100000" sheet="1" objects="1" scenarios="1" insertHyperlinks="0" autoFilter="0"/>
  <autoFilter ref="B1:F2" xr:uid="{00000000-0001-0000-0C00-000000000000}"/>
  <pageMargins left="0.70866141732283472" right="0.70866141732283472" top="0.74803149606299213" bottom="0.74803149606299213" header="0.31496062992125984" footer="0.31496062992125984"/>
  <pageSetup paperSize="9" orientation="portrait"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tabColor rgb="FF7030A0"/>
  </sheetPr>
  <dimension ref="A1:G24"/>
  <sheetViews>
    <sheetView zoomScale="110" zoomScaleNormal="110" workbookViewId="0">
      <selection activeCell="A21" sqref="A21"/>
    </sheetView>
  </sheetViews>
  <sheetFormatPr defaultColWidth="8.7109375" defaultRowHeight="12.75" x14ac:dyDescent="0.2"/>
  <cols>
    <col min="1" max="1" width="11.28515625" style="4" bestFit="1" customWidth="1"/>
    <col min="2" max="2" width="40.42578125" style="139" customWidth="1"/>
    <col min="3" max="3" width="18.7109375" style="139" customWidth="1"/>
    <col min="4" max="4" width="87.28515625" style="139" customWidth="1"/>
    <col min="5" max="5" width="10" style="4" customWidth="1"/>
    <col min="6" max="6" width="15.140625" style="4" customWidth="1"/>
    <col min="7" max="7" width="67.42578125" style="139" customWidth="1"/>
    <col min="8" max="16384" width="8.7109375" style="3"/>
  </cols>
  <sheetData>
    <row r="1" spans="1:7" s="142" customFormat="1" x14ac:dyDescent="0.2">
      <c r="A1" s="161" t="s">
        <v>223</v>
      </c>
      <c r="B1" s="163" t="s">
        <v>107</v>
      </c>
      <c r="C1" s="161" t="s">
        <v>154</v>
      </c>
      <c r="D1" s="161" t="s">
        <v>203</v>
      </c>
      <c r="E1" s="161" t="s">
        <v>204</v>
      </c>
      <c r="F1" s="161" t="s">
        <v>205</v>
      </c>
      <c r="G1" s="164" t="s">
        <v>224</v>
      </c>
    </row>
    <row r="2" spans="1:7" s="443" customFormat="1" x14ac:dyDescent="0.2">
      <c r="A2" s="441" t="s">
        <v>555</v>
      </c>
      <c r="B2" s="442" t="s">
        <v>561</v>
      </c>
      <c r="C2" s="442" t="s">
        <v>556</v>
      </c>
      <c r="D2" s="442" t="s">
        <v>557</v>
      </c>
      <c r="E2" s="441" t="s">
        <v>558</v>
      </c>
      <c r="F2" s="441" t="s">
        <v>559</v>
      </c>
      <c r="G2" s="442" t="s">
        <v>560</v>
      </c>
    </row>
    <row r="3" spans="1:7" s="443" customFormat="1" x14ac:dyDescent="0.2">
      <c r="A3" s="441" t="s">
        <v>555</v>
      </c>
      <c r="B3" s="442" t="s">
        <v>563</v>
      </c>
      <c r="C3" s="442" t="s">
        <v>556</v>
      </c>
      <c r="D3" s="442" t="s">
        <v>573</v>
      </c>
      <c r="E3" s="441" t="s">
        <v>558</v>
      </c>
      <c r="F3" s="441" t="s">
        <v>559</v>
      </c>
      <c r="G3" s="442" t="s">
        <v>562</v>
      </c>
    </row>
    <row r="4" spans="1:7" s="183" customFormat="1" x14ac:dyDescent="0.2">
      <c r="A4" s="444" t="s">
        <v>555</v>
      </c>
      <c r="B4" s="445" t="s">
        <v>564</v>
      </c>
      <c r="C4" s="445" t="s">
        <v>568</v>
      </c>
      <c r="D4" s="445" t="s">
        <v>565</v>
      </c>
      <c r="E4" s="444" t="s">
        <v>558</v>
      </c>
      <c r="F4" s="444" t="s">
        <v>559</v>
      </c>
      <c r="G4" s="445" t="s">
        <v>562</v>
      </c>
    </row>
    <row r="5" spans="1:7" s="183" customFormat="1" x14ac:dyDescent="0.2">
      <c r="A5" s="444" t="s">
        <v>555</v>
      </c>
      <c r="B5" s="445" t="s">
        <v>564</v>
      </c>
      <c r="C5" s="445" t="s">
        <v>566</v>
      </c>
      <c r="D5" s="445" t="s">
        <v>567</v>
      </c>
      <c r="E5" s="444" t="s">
        <v>558</v>
      </c>
      <c r="F5" s="444" t="s">
        <v>559</v>
      </c>
      <c r="G5" s="445" t="s">
        <v>562</v>
      </c>
    </row>
    <row r="6" spans="1:7" s="443" customFormat="1" x14ac:dyDescent="0.2">
      <c r="A6" s="441" t="s">
        <v>555</v>
      </c>
      <c r="B6" s="442" t="s">
        <v>572</v>
      </c>
      <c r="C6" s="442" t="s">
        <v>556</v>
      </c>
      <c r="D6" s="442" t="s">
        <v>574</v>
      </c>
      <c r="E6" s="441" t="s">
        <v>569</v>
      </c>
      <c r="F6" s="447">
        <v>45370</v>
      </c>
      <c r="G6" s="442" t="s">
        <v>575</v>
      </c>
    </row>
    <row r="7" spans="1:7" s="443" customFormat="1" x14ac:dyDescent="0.2">
      <c r="A7" s="444" t="s">
        <v>555</v>
      </c>
      <c r="B7" s="445" t="s">
        <v>576</v>
      </c>
      <c r="C7" s="445" t="s">
        <v>577</v>
      </c>
      <c r="D7" s="445" t="s">
        <v>589</v>
      </c>
      <c r="E7" s="444" t="s">
        <v>569</v>
      </c>
      <c r="F7" s="446">
        <v>45370</v>
      </c>
      <c r="G7" s="442" t="s">
        <v>560</v>
      </c>
    </row>
    <row r="8" spans="1:7" s="183" customFormat="1" x14ac:dyDescent="0.2">
      <c r="A8" s="444" t="s">
        <v>555</v>
      </c>
      <c r="B8" s="445" t="s">
        <v>580</v>
      </c>
      <c r="C8" s="445" t="s">
        <v>570</v>
      </c>
      <c r="D8" s="445" t="s">
        <v>571</v>
      </c>
      <c r="E8" s="444" t="s">
        <v>569</v>
      </c>
      <c r="F8" s="446">
        <v>45370</v>
      </c>
      <c r="G8" s="445" t="s">
        <v>578</v>
      </c>
    </row>
    <row r="9" spans="1:7" x14ac:dyDescent="0.2">
      <c r="A9" s="444" t="s">
        <v>555</v>
      </c>
      <c r="B9" s="445" t="s">
        <v>576</v>
      </c>
      <c r="C9" s="445" t="s">
        <v>585</v>
      </c>
      <c r="D9" s="445" t="s">
        <v>586</v>
      </c>
      <c r="E9" s="444" t="s">
        <v>587</v>
      </c>
      <c r="F9" s="446">
        <v>45372</v>
      </c>
      <c r="G9" s="445"/>
    </row>
    <row r="10" spans="1:7" x14ac:dyDescent="0.2">
      <c r="A10" s="444" t="s">
        <v>555</v>
      </c>
      <c r="B10" s="445" t="s">
        <v>588</v>
      </c>
      <c r="C10" s="445" t="s">
        <v>556</v>
      </c>
      <c r="D10" s="445" t="s">
        <v>589</v>
      </c>
      <c r="E10" s="444" t="s">
        <v>587</v>
      </c>
      <c r="F10" s="446">
        <v>45372</v>
      </c>
      <c r="G10" s="445"/>
    </row>
    <row r="11" spans="1:7" x14ac:dyDescent="0.2">
      <c r="A11" s="444" t="s">
        <v>555</v>
      </c>
      <c r="B11" s="445" t="s">
        <v>564</v>
      </c>
      <c r="C11" s="445" t="s">
        <v>594</v>
      </c>
      <c r="D11" s="445" t="s">
        <v>593</v>
      </c>
      <c r="E11" s="444" t="s">
        <v>587</v>
      </c>
      <c r="F11" s="446">
        <v>45372</v>
      </c>
    </row>
    <row r="12" spans="1:7" x14ac:dyDescent="0.2">
      <c r="A12" s="4" t="s">
        <v>595</v>
      </c>
      <c r="B12" s="139" t="s">
        <v>596</v>
      </c>
      <c r="C12" s="139" t="s">
        <v>597</v>
      </c>
      <c r="D12" s="139" t="s">
        <v>598</v>
      </c>
      <c r="E12" s="4" t="s">
        <v>599</v>
      </c>
      <c r="F12" s="451">
        <v>45397</v>
      </c>
    </row>
    <row r="13" spans="1:7" x14ac:dyDescent="0.2">
      <c r="A13" s="444" t="s">
        <v>555</v>
      </c>
      <c r="B13" s="445" t="s">
        <v>576</v>
      </c>
      <c r="C13" s="445" t="s">
        <v>600</v>
      </c>
      <c r="D13" s="445" t="s">
        <v>601</v>
      </c>
      <c r="E13" s="444" t="s">
        <v>610</v>
      </c>
      <c r="F13" s="446">
        <v>45412</v>
      </c>
    </row>
    <row r="14" spans="1:7" x14ac:dyDescent="0.2">
      <c r="A14" s="4" t="s">
        <v>555</v>
      </c>
      <c r="B14" s="139" t="s">
        <v>576</v>
      </c>
      <c r="C14" s="139" t="s">
        <v>618</v>
      </c>
      <c r="D14" s="139" t="s">
        <v>620</v>
      </c>
      <c r="E14" s="4" t="s">
        <v>619</v>
      </c>
      <c r="F14" s="451">
        <v>45453</v>
      </c>
    </row>
    <row r="15" spans="1:7" x14ac:dyDescent="0.2">
      <c r="A15" s="4" t="s">
        <v>555</v>
      </c>
      <c r="B15" s="139" t="s">
        <v>623</v>
      </c>
      <c r="C15" s="139" t="s">
        <v>623</v>
      </c>
      <c r="D15" s="139" t="s">
        <v>624</v>
      </c>
      <c r="E15" s="4" t="s">
        <v>621</v>
      </c>
      <c r="F15" s="4" t="s">
        <v>622</v>
      </c>
    </row>
    <row r="16" spans="1:7" x14ac:dyDescent="0.2">
      <c r="A16" s="444" t="s">
        <v>555</v>
      </c>
      <c r="B16" s="445" t="s">
        <v>185</v>
      </c>
      <c r="C16" s="445" t="s">
        <v>207</v>
      </c>
      <c r="D16" s="445" t="s">
        <v>602</v>
      </c>
      <c r="E16" s="444" t="s">
        <v>603</v>
      </c>
      <c r="F16" s="446">
        <v>45454</v>
      </c>
    </row>
    <row r="17" spans="1:7" x14ac:dyDescent="0.2">
      <c r="A17" s="444" t="s">
        <v>555</v>
      </c>
      <c r="B17" s="139" t="s">
        <v>564</v>
      </c>
      <c r="C17" s="445" t="s">
        <v>604</v>
      </c>
      <c r="D17" s="139" t="s">
        <v>593</v>
      </c>
      <c r="E17" s="444" t="s">
        <v>621</v>
      </c>
      <c r="F17" s="446" t="s">
        <v>622</v>
      </c>
    </row>
    <row r="18" spans="1:7" s="185" customFormat="1" x14ac:dyDescent="0.2">
      <c r="A18" s="455" t="s">
        <v>555</v>
      </c>
      <c r="B18" s="196" t="s">
        <v>625</v>
      </c>
      <c r="C18" s="196" t="s">
        <v>606</v>
      </c>
      <c r="D18" s="196" t="s">
        <v>607</v>
      </c>
      <c r="E18" s="455" t="s">
        <v>621</v>
      </c>
      <c r="F18" s="456" t="s">
        <v>622</v>
      </c>
      <c r="G18" s="196"/>
    </row>
    <row r="19" spans="1:7" s="272" customFormat="1" x14ac:dyDescent="0.2">
      <c r="A19" s="452" t="s">
        <v>555</v>
      </c>
      <c r="B19" s="453" t="s">
        <v>611</v>
      </c>
      <c r="C19" s="453" t="s">
        <v>612</v>
      </c>
      <c r="D19" s="453" t="s">
        <v>613</v>
      </c>
      <c r="E19" s="452" t="s">
        <v>626</v>
      </c>
      <c r="F19" s="454">
        <v>45456</v>
      </c>
      <c r="G19" s="453" t="s">
        <v>614</v>
      </c>
    </row>
    <row r="20" spans="1:7" s="272" customFormat="1" x14ac:dyDescent="0.2">
      <c r="A20" s="452" t="s">
        <v>555</v>
      </c>
      <c r="B20" s="453" t="s">
        <v>615</v>
      </c>
      <c r="C20" s="453" t="s">
        <v>612</v>
      </c>
      <c r="D20" s="453" t="s">
        <v>616</v>
      </c>
      <c r="E20" s="452" t="s">
        <v>626</v>
      </c>
      <c r="F20" s="454">
        <v>45456</v>
      </c>
      <c r="G20" s="453" t="s">
        <v>614</v>
      </c>
    </row>
    <row r="21" spans="1:7" s="272" customFormat="1" x14ac:dyDescent="0.2">
      <c r="A21" s="452" t="s">
        <v>555</v>
      </c>
      <c r="B21" s="453" t="s">
        <v>611</v>
      </c>
      <c r="C21" s="453" t="s">
        <v>612</v>
      </c>
      <c r="D21" s="453" t="s">
        <v>617</v>
      </c>
      <c r="E21" s="452" t="s">
        <v>627</v>
      </c>
      <c r="F21" s="454">
        <v>45457</v>
      </c>
      <c r="G21" s="453" t="s">
        <v>614</v>
      </c>
    </row>
    <row r="22" spans="1:7" s="185" customFormat="1" x14ac:dyDescent="0.2">
      <c r="A22" s="455"/>
      <c r="B22" s="196"/>
      <c r="C22" s="196"/>
      <c r="D22" s="196"/>
      <c r="E22" s="455"/>
      <c r="F22" s="455"/>
      <c r="G22" s="196"/>
    </row>
    <row r="23" spans="1:7" s="185" customFormat="1" x14ac:dyDescent="0.2">
      <c r="A23" s="455"/>
      <c r="B23" s="196"/>
      <c r="C23" s="196"/>
      <c r="D23" s="196"/>
      <c r="E23" s="455"/>
      <c r="F23" s="455"/>
      <c r="G23" s="196"/>
    </row>
    <row r="24" spans="1:7" s="459" customFormat="1" x14ac:dyDescent="0.2">
      <c r="A24" s="457" t="s">
        <v>555</v>
      </c>
      <c r="B24" s="458" t="s">
        <v>608</v>
      </c>
      <c r="C24" s="458" t="s">
        <v>581</v>
      </c>
      <c r="D24" s="458" t="s">
        <v>609</v>
      </c>
      <c r="E24" s="457" t="s">
        <v>558</v>
      </c>
      <c r="F24" s="457" t="s">
        <v>559</v>
      </c>
      <c r="G24" s="458" t="s">
        <v>582</v>
      </c>
    </row>
  </sheetData>
  <sheetProtection algorithmName="SHA-512" hashValue="ZLVH/SkLrUb3zPGW/og8UUbJXS62nEExURc8ugp/UWQEf49rHNdLsXTEnsFAOVI43W/spT3ZbsKOXY5U/ojrvA==" saltValue="IT8ztrZNEMJMLM/17mQoyQ==" spinCount="100000" sheet="1" selectLockedCells="1" selectUnlockedCells="1"/>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9">
    <tabColor rgb="FF7030A0"/>
  </sheetPr>
  <dimension ref="A1:M44"/>
  <sheetViews>
    <sheetView zoomScale="85" zoomScaleNormal="85" workbookViewId="0">
      <pane ySplit="1" topLeftCell="A2" activePane="bottomLeft" state="frozen"/>
      <selection pane="bottomLeft" activeCell="C1" sqref="C1"/>
    </sheetView>
  </sheetViews>
  <sheetFormatPr defaultColWidth="9.28515625" defaultRowHeight="15" x14ac:dyDescent="0.25"/>
  <cols>
    <col min="1" max="1" width="22.42578125" bestFit="1" customWidth="1"/>
    <col min="2" max="2" width="8" bestFit="1" customWidth="1"/>
    <col min="3" max="3" width="5.5703125" customWidth="1"/>
    <col min="4" max="4" width="10.7109375" customWidth="1"/>
    <col min="5" max="5" width="37.42578125" bestFit="1" customWidth="1"/>
    <col min="6" max="6" width="6.28515625" customWidth="1"/>
    <col min="7" max="7" width="10.42578125" style="3" customWidth="1"/>
    <col min="8" max="8" width="34.28515625" style="3" customWidth="1"/>
    <col min="9" max="9" width="5.28515625" style="3" customWidth="1"/>
    <col min="10" max="10" width="31.5703125" customWidth="1"/>
    <col min="11" max="11" width="91.7109375" customWidth="1"/>
    <col min="12" max="12" width="9.28515625" customWidth="1"/>
    <col min="13" max="13" width="6.28515625" hidden="1" customWidth="1"/>
  </cols>
  <sheetData>
    <row r="1" spans="1:13" s="13" customFormat="1" ht="58.15" customHeight="1" thickBot="1" x14ac:dyDescent="0.3">
      <c r="A1" s="73" t="s">
        <v>2</v>
      </c>
      <c r="B1" s="73" t="s">
        <v>3</v>
      </c>
      <c r="C1" s="74"/>
      <c r="D1" s="155" t="s">
        <v>221</v>
      </c>
      <c r="E1" s="75" t="s">
        <v>4</v>
      </c>
      <c r="F1" s="158"/>
      <c r="G1" s="155" t="s">
        <v>222</v>
      </c>
      <c r="H1" s="156" t="s">
        <v>4</v>
      </c>
      <c r="I1"/>
      <c r="J1" s="71" t="s">
        <v>158</v>
      </c>
      <c r="K1" s="72" t="s">
        <v>159</v>
      </c>
      <c r="M1" s="343" t="s">
        <v>554</v>
      </c>
    </row>
    <row r="2" spans="1:13" ht="15.75" x14ac:dyDescent="0.25">
      <c r="A2" s="7" t="s">
        <v>5</v>
      </c>
      <c r="B2" s="8" t="s">
        <v>6</v>
      </c>
      <c r="C2" s="1"/>
      <c r="D2" s="2" t="s">
        <v>0</v>
      </c>
      <c r="E2" s="2" t="s">
        <v>9</v>
      </c>
      <c r="J2" s="516" t="s">
        <v>160</v>
      </c>
      <c r="K2" s="517"/>
    </row>
    <row r="3" spans="1:13" x14ac:dyDescent="0.25">
      <c r="A3" s="7" t="s">
        <v>7</v>
      </c>
      <c r="B3" s="8" t="s">
        <v>8</v>
      </c>
      <c r="C3" s="1"/>
      <c r="D3" s="2" t="s">
        <v>1</v>
      </c>
      <c r="E3" s="2" t="s">
        <v>12</v>
      </c>
      <c r="J3" s="55" t="s">
        <v>161</v>
      </c>
      <c r="K3" s="56" t="s">
        <v>82</v>
      </c>
    </row>
    <row r="4" spans="1:13" x14ac:dyDescent="0.25">
      <c r="A4" s="7" t="s">
        <v>10</v>
      </c>
      <c r="B4" s="8" t="s">
        <v>11</v>
      </c>
      <c r="C4" s="1"/>
      <c r="D4" s="2" t="s">
        <v>19</v>
      </c>
      <c r="E4" s="2" t="s">
        <v>20</v>
      </c>
      <c r="J4" s="55" t="s">
        <v>162</v>
      </c>
      <c r="K4" s="56" t="s">
        <v>83</v>
      </c>
    </row>
    <row r="5" spans="1:13" ht="15.75" thickBot="1" x14ac:dyDescent="0.3">
      <c r="A5" s="7" t="s">
        <v>13</v>
      </c>
      <c r="B5" s="8" t="s">
        <v>14</v>
      </c>
      <c r="C5" s="1"/>
      <c r="D5" s="3"/>
      <c r="E5" s="3"/>
      <c r="J5" s="57" t="s">
        <v>163</v>
      </c>
      <c r="K5" s="58" t="s">
        <v>84</v>
      </c>
    </row>
    <row r="6" spans="1:13" ht="15.75" x14ac:dyDescent="0.25">
      <c r="A6" s="7" t="s">
        <v>15</v>
      </c>
      <c r="B6" s="8" t="s">
        <v>16</v>
      </c>
      <c r="C6" s="1"/>
      <c r="D6" s="3"/>
      <c r="E6" s="3"/>
      <c r="J6" s="518" t="s">
        <v>164</v>
      </c>
      <c r="K6" s="519"/>
    </row>
    <row r="7" spans="1:13" x14ac:dyDescent="0.25">
      <c r="A7" s="7" t="s">
        <v>17</v>
      </c>
      <c r="B7" s="8" t="s">
        <v>18</v>
      </c>
      <c r="C7" s="1"/>
      <c r="D7" s="3"/>
      <c r="E7" s="3"/>
      <c r="J7" s="59" t="s">
        <v>165</v>
      </c>
      <c r="K7" s="60" t="s">
        <v>229</v>
      </c>
    </row>
    <row r="8" spans="1:13" x14ac:dyDescent="0.25">
      <c r="A8" s="7" t="s">
        <v>21</v>
      </c>
      <c r="B8" s="8" t="s">
        <v>22</v>
      </c>
      <c r="C8" s="1"/>
      <c r="D8" s="3"/>
      <c r="E8" s="3"/>
      <c r="J8" s="59" t="s">
        <v>166</v>
      </c>
      <c r="K8" s="60">
        <v>2024</v>
      </c>
    </row>
    <row r="9" spans="1:13" ht="15.75" thickBot="1" x14ac:dyDescent="0.3">
      <c r="A9" s="7" t="s">
        <v>23</v>
      </c>
      <c r="B9" s="8" t="s">
        <v>24</v>
      </c>
      <c r="C9" s="1"/>
      <c r="D9" s="3"/>
      <c r="E9" s="3"/>
      <c r="J9" s="61" t="s">
        <v>167</v>
      </c>
      <c r="K9" s="62" t="s">
        <v>592</v>
      </c>
    </row>
    <row r="10" spans="1:13" ht="15.75" thickBot="1" x14ac:dyDescent="0.3">
      <c r="A10" s="7" t="s">
        <v>25</v>
      </c>
      <c r="B10" s="8" t="s">
        <v>26</v>
      </c>
      <c r="C10" s="1"/>
      <c r="D10" s="3"/>
      <c r="E10" s="3"/>
      <c r="J10" s="59" t="s">
        <v>168</v>
      </c>
      <c r="K10" s="63" t="s">
        <v>579</v>
      </c>
    </row>
    <row r="11" spans="1:13" ht="15.75" x14ac:dyDescent="0.25">
      <c r="A11" s="7" t="s">
        <v>27</v>
      </c>
      <c r="B11" s="8" t="s">
        <v>28</v>
      </c>
      <c r="C11" s="1"/>
      <c r="D11" s="3"/>
      <c r="E11" s="3"/>
      <c r="J11" s="520" t="s">
        <v>169</v>
      </c>
      <c r="K11" s="521"/>
    </row>
    <row r="12" spans="1:13" x14ac:dyDescent="0.25">
      <c r="A12" s="7" t="s">
        <v>29</v>
      </c>
      <c r="B12" s="8" t="s">
        <v>30</v>
      </c>
      <c r="C12" s="1"/>
      <c r="D12" s="3"/>
      <c r="E12" s="3"/>
      <c r="J12" s="64" t="s">
        <v>170</v>
      </c>
      <c r="K12" s="65" t="s">
        <v>171</v>
      </c>
    </row>
    <row r="13" spans="1:13" x14ac:dyDescent="0.25">
      <c r="A13" s="7" t="s">
        <v>31</v>
      </c>
      <c r="B13" s="8" t="s">
        <v>32</v>
      </c>
      <c r="C13" s="1"/>
      <c r="J13" s="64" t="s">
        <v>172</v>
      </c>
      <c r="K13" s="65" t="s">
        <v>230</v>
      </c>
    </row>
    <row r="14" spans="1:13" x14ac:dyDescent="0.25">
      <c r="A14" s="7" t="s">
        <v>33</v>
      </c>
      <c r="B14" s="8" t="s">
        <v>34</v>
      </c>
      <c r="C14" s="1"/>
      <c r="J14" s="66" t="s">
        <v>173</v>
      </c>
      <c r="K14" s="448" t="s">
        <v>590</v>
      </c>
    </row>
    <row r="15" spans="1:13" ht="15.75" thickBot="1" x14ac:dyDescent="0.3">
      <c r="A15" s="7" t="s">
        <v>35</v>
      </c>
      <c r="B15" s="8" t="s">
        <v>36</v>
      </c>
      <c r="C15" s="1"/>
      <c r="J15" s="67" t="s">
        <v>174</v>
      </c>
      <c r="K15" s="448" t="s">
        <v>591</v>
      </c>
    </row>
    <row r="16" spans="1:13" ht="15.75" x14ac:dyDescent="0.25">
      <c r="A16" s="7" t="s">
        <v>37</v>
      </c>
      <c r="B16" s="8" t="s">
        <v>38</v>
      </c>
      <c r="C16" s="1"/>
      <c r="J16" s="522" t="s">
        <v>175</v>
      </c>
      <c r="K16" s="523"/>
    </row>
    <row r="17" spans="1:11" x14ac:dyDescent="0.25">
      <c r="A17" s="7" t="s">
        <v>39</v>
      </c>
      <c r="B17" s="8" t="s">
        <v>40</v>
      </c>
      <c r="C17" s="1"/>
      <c r="J17" s="68" t="s">
        <v>176</v>
      </c>
      <c r="K17" s="69"/>
    </row>
    <row r="18" spans="1:11" x14ac:dyDescent="0.25">
      <c r="A18" s="7" t="s">
        <v>41</v>
      </c>
      <c r="B18" s="8" t="s">
        <v>42</v>
      </c>
      <c r="C18" s="1"/>
      <c r="J18" s="68" t="s">
        <v>177</v>
      </c>
      <c r="K18" s="69" t="s">
        <v>76</v>
      </c>
    </row>
    <row r="19" spans="1:11" x14ac:dyDescent="0.25">
      <c r="A19" s="7" t="s">
        <v>43</v>
      </c>
      <c r="B19" s="8" t="s">
        <v>44</v>
      </c>
      <c r="C19" s="1"/>
      <c r="J19" s="68" t="s">
        <v>178</v>
      </c>
      <c r="K19" s="416" t="s">
        <v>523</v>
      </c>
    </row>
    <row r="20" spans="1:11" ht="15.75" thickBot="1" x14ac:dyDescent="0.3">
      <c r="A20" s="7" t="s">
        <v>45</v>
      </c>
      <c r="B20" s="8" t="s">
        <v>46</v>
      </c>
      <c r="C20" s="1"/>
      <c r="J20" s="70" t="s">
        <v>179</v>
      </c>
      <c r="K20" s="417" t="s">
        <v>523</v>
      </c>
    </row>
    <row r="21" spans="1:11" x14ac:dyDescent="0.25">
      <c r="A21" s="7" t="s">
        <v>47</v>
      </c>
      <c r="B21" s="8" t="s">
        <v>48</v>
      </c>
      <c r="C21" s="1"/>
    </row>
    <row r="22" spans="1:11" x14ac:dyDescent="0.25">
      <c r="A22" s="7" t="s">
        <v>49</v>
      </c>
      <c r="B22" s="8" t="s">
        <v>50</v>
      </c>
      <c r="C22" s="1"/>
    </row>
    <row r="23" spans="1:11" x14ac:dyDescent="0.25">
      <c r="A23" s="7" t="s">
        <v>51</v>
      </c>
      <c r="B23" s="8" t="s">
        <v>52</v>
      </c>
      <c r="C23" s="1"/>
    </row>
    <row r="24" spans="1:11" x14ac:dyDescent="0.25">
      <c r="A24" s="7" t="s">
        <v>53</v>
      </c>
      <c r="B24" s="8" t="s">
        <v>54</v>
      </c>
      <c r="C24" s="1"/>
    </row>
    <row r="25" spans="1:11" x14ac:dyDescent="0.25">
      <c r="A25" s="7" t="s">
        <v>55</v>
      </c>
      <c r="B25" s="8" t="s">
        <v>56</v>
      </c>
      <c r="C25" s="1"/>
      <c r="G25" s="157"/>
      <c r="H25" s="157"/>
    </row>
    <row r="26" spans="1:11" x14ac:dyDescent="0.25">
      <c r="A26" s="7" t="s">
        <v>57</v>
      </c>
      <c r="B26" s="8" t="s">
        <v>58</v>
      </c>
      <c r="C26" s="1"/>
      <c r="G26" s="157"/>
      <c r="H26" s="157"/>
    </row>
    <row r="27" spans="1:11" x14ac:dyDescent="0.25">
      <c r="A27" s="7" t="s">
        <v>59</v>
      </c>
      <c r="B27" s="8" t="s">
        <v>60</v>
      </c>
      <c r="C27" s="1"/>
    </row>
    <row r="28" spans="1:11" x14ac:dyDescent="0.25">
      <c r="A28" s="7" t="s">
        <v>61</v>
      </c>
      <c r="B28" s="8" t="s">
        <v>62</v>
      </c>
      <c r="C28" s="1"/>
    </row>
    <row r="29" spans="1:11" x14ac:dyDescent="0.25">
      <c r="A29" s="7" t="s">
        <v>239</v>
      </c>
      <c r="B29" s="8" t="s">
        <v>240</v>
      </c>
      <c r="C29" s="51"/>
    </row>
    <row r="37" spans="1:9" x14ac:dyDescent="0.25">
      <c r="A37" s="3"/>
      <c r="B37" s="3"/>
      <c r="C37" s="3"/>
      <c r="D37" s="3"/>
      <c r="E37" s="3"/>
    </row>
    <row r="38" spans="1:9" x14ac:dyDescent="0.25">
      <c r="A38" s="3"/>
      <c r="B38" s="3"/>
      <c r="C38" s="3"/>
      <c r="D38" s="3"/>
      <c r="E38" s="3"/>
    </row>
    <row r="39" spans="1:9" x14ac:dyDescent="0.25">
      <c r="A39" s="3"/>
      <c r="B39" s="3"/>
      <c r="C39" s="3"/>
      <c r="D39" s="3"/>
      <c r="E39" s="3"/>
    </row>
    <row r="40" spans="1:9" x14ac:dyDescent="0.25">
      <c r="A40" s="3"/>
      <c r="B40" s="3"/>
      <c r="C40" s="3"/>
      <c r="D40" s="3"/>
      <c r="E40" s="3"/>
    </row>
    <row r="41" spans="1:9" s="3" customFormat="1" x14ac:dyDescent="0.25">
      <c r="A41"/>
      <c r="B41"/>
      <c r="C41"/>
      <c r="D41"/>
      <c r="E41"/>
    </row>
    <row r="42" spans="1:9" s="3" customFormat="1" ht="17.100000000000001" customHeight="1" x14ac:dyDescent="0.25">
      <c r="B42" s="159"/>
      <c r="C42" s="4"/>
      <c r="D42"/>
      <c r="E42"/>
      <c r="I42"/>
    </row>
    <row r="43" spans="1:9" s="3" customFormat="1" x14ac:dyDescent="0.25">
      <c r="A43" s="160"/>
      <c r="B43" s="159"/>
      <c r="C43" s="4"/>
      <c r="D43"/>
      <c r="E43"/>
      <c r="I43"/>
    </row>
    <row r="44" spans="1:9" x14ac:dyDescent="0.25">
      <c r="A44" s="160"/>
      <c r="B44" s="159"/>
      <c r="C44" s="4"/>
      <c r="I44"/>
    </row>
  </sheetData>
  <sheetProtection algorithmName="SHA-512" hashValue="unVH1nqIwa5eTV/ebp+4QIQk/QaH9Pgzo14hNJn1uHo9NP3tRgm/Oh7kJYVYaOeQUffEnihFsH/L67XaYgKITA==" saltValue="c54YSdcsYld9pN6wnaNRJA==" spinCount="100000" sheet="1" selectLockedCells="1" selectUnlockedCells="1"/>
  <mergeCells count="4">
    <mergeCell ref="J2:K2"/>
    <mergeCell ref="J6:K6"/>
    <mergeCell ref="J11:K11"/>
    <mergeCell ref="J16:K16"/>
  </mergeCells>
  <conditionalFormatting sqref="D1">
    <cfRule type="duplicateValues" dxfId="1" priority="1"/>
  </conditionalFormatting>
  <conditionalFormatting sqref="D2:E4 E1">
    <cfRule type="duplicateValues" dxfId="0" priority="87"/>
  </conditionalFormatting>
  <hyperlinks>
    <hyperlink ref="K19" r:id="rId1" xr:uid="{00000000-0004-0000-0F00-000000000000}"/>
    <hyperlink ref="K20" r:id="rId2" xr:uid="{00000000-0004-0000-0F00-000001000000}"/>
    <hyperlink ref="K14" r:id="rId3" xr:uid="{C11BE5C4-D649-4245-9D7B-FED809602B6C}"/>
    <hyperlink ref="K15" r:id="rId4" xr:uid="{D3B5F447-FC61-4D8D-A077-9ABA0478DF2B}"/>
  </hyperlinks>
  <pageMargins left="0.7" right="0.7" top="0.75" bottom="0.75" header="0.3" footer="0.3"/>
  <pageSetup paperSize="9" orientation="portrait" horizontalDpi="360" verticalDpi="360" r:id="rId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rgb="FF7030A0"/>
  </sheetPr>
  <dimension ref="A1:H44"/>
  <sheetViews>
    <sheetView zoomScale="85" zoomScaleNormal="85" workbookViewId="0">
      <pane ySplit="1" topLeftCell="A2" activePane="bottomLeft" state="frozen"/>
      <selection pane="bottomLeft" activeCell="E7" sqref="E7"/>
    </sheetView>
  </sheetViews>
  <sheetFormatPr defaultColWidth="9.28515625" defaultRowHeight="15" x14ac:dyDescent="0.25"/>
  <cols>
    <col min="1" max="1" width="70.7109375" customWidth="1"/>
    <col min="2" max="2" width="41.5703125" customWidth="1"/>
    <col min="3" max="4" width="25.7109375" customWidth="1"/>
    <col min="5" max="5" width="46.42578125" customWidth="1"/>
  </cols>
  <sheetData>
    <row r="1" spans="1:8" s="13" customFormat="1" ht="38.65" customHeight="1" x14ac:dyDescent="0.25">
      <c r="A1" s="13" t="s">
        <v>231</v>
      </c>
      <c r="B1" s="13" t="s">
        <v>232</v>
      </c>
      <c r="C1" s="13" t="s">
        <v>273</v>
      </c>
      <c r="D1" s="13" t="s">
        <v>298</v>
      </c>
      <c r="E1" s="13" t="s">
        <v>274</v>
      </c>
      <c r="F1" s="13" t="s">
        <v>275</v>
      </c>
      <c r="G1" s="13" t="s">
        <v>300</v>
      </c>
    </row>
    <row r="2" spans="1:8" ht="45" x14ac:dyDescent="0.25">
      <c r="A2" t="s">
        <v>233</v>
      </c>
      <c r="C2" s="186" t="s">
        <v>270</v>
      </c>
      <c r="D2" s="186" t="str">
        <f>CONCATENATE("OA_",C2)</f>
        <v>OA_MKT_XPRO</v>
      </c>
      <c r="E2" s="154" t="s">
        <v>248</v>
      </c>
      <c r="F2" t="s">
        <v>276</v>
      </c>
      <c r="G2" t="s">
        <v>299</v>
      </c>
    </row>
    <row r="3" spans="1:8" ht="29.1" customHeight="1" x14ac:dyDescent="0.25">
      <c r="A3" t="s">
        <v>234</v>
      </c>
      <c r="C3" s="186" t="s">
        <v>253</v>
      </c>
      <c r="D3" s="186" t="str">
        <f t="shared" ref="D3:D15" si="0">CONCATENATE("OA_",C3)</f>
        <v>OA_PROD_STAT</v>
      </c>
      <c r="E3" s="154" t="s">
        <v>249</v>
      </c>
      <c r="F3" t="s">
        <v>276</v>
      </c>
      <c r="G3" t="s">
        <v>299</v>
      </c>
    </row>
    <row r="4" spans="1:8" ht="29.1" customHeight="1" x14ac:dyDescent="0.25">
      <c r="A4" t="s">
        <v>260</v>
      </c>
      <c r="B4" s="186" t="s">
        <v>264</v>
      </c>
      <c r="C4" s="186" t="s">
        <v>254</v>
      </c>
      <c r="D4" s="186" t="str">
        <f t="shared" si="0"/>
        <v>OA_FOR_TRADE_STAT</v>
      </c>
      <c r="E4" s="154" t="s">
        <v>250</v>
      </c>
      <c r="F4" t="s">
        <v>276</v>
      </c>
      <c r="G4" t="s">
        <v>299</v>
      </c>
    </row>
    <row r="5" spans="1:8" x14ac:dyDescent="0.25">
      <c r="A5" t="s">
        <v>261</v>
      </c>
      <c r="C5" s="186" t="s">
        <v>255</v>
      </c>
      <c r="D5" s="186" t="str">
        <f t="shared" si="0"/>
        <v>OA_SPEC_SUR</v>
      </c>
      <c r="E5" s="154" t="s">
        <v>251</v>
      </c>
      <c r="F5" t="s">
        <v>276</v>
      </c>
      <c r="G5" t="s">
        <v>299</v>
      </c>
    </row>
    <row r="6" spans="1:8" ht="30" x14ac:dyDescent="0.25">
      <c r="A6" t="s">
        <v>262</v>
      </c>
      <c r="C6" s="186" t="s">
        <v>256</v>
      </c>
      <c r="D6" s="186" t="str">
        <f t="shared" si="0"/>
        <v>OA_ER_ADMDATA</v>
      </c>
      <c r="E6" s="154" t="s">
        <v>252</v>
      </c>
      <c r="F6" t="s">
        <v>276</v>
      </c>
      <c r="G6" t="s">
        <v>299</v>
      </c>
    </row>
    <row r="7" spans="1:8" x14ac:dyDescent="0.25">
      <c r="A7" t="s">
        <v>263</v>
      </c>
      <c r="C7" s="251"/>
      <c r="D7" s="251"/>
      <c r="E7" s="154"/>
      <c r="F7" t="s">
        <v>276</v>
      </c>
      <c r="G7" t="s">
        <v>299</v>
      </c>
      <c r="H7" t="s">
        <v>381</v>
      </c>
    </row>
    <row r="8" spans="1:8" ht="45" x14ac:dyDescent="0.25">
      <c r="A8" t="s">
        <v>235</v>
      </c>
      <c r="C8" s="186" t="s">
        <v>271</v>
      </c>
      <c r="D8" s="186" t="str">
        <f t="shared" si="0"/>
        <v>OA_MKT_PRO</v>
      </c>
      <c r="E8" s="154" t="s">
        <v>241</v>
      </c>
      <c r="F8" t="s">
        <v>277</v>
      </c>
      <c r="G8" t="s">
        <v>299</v>
      </c>
    </row>
    <row r="9" spans="1:8" x14ac:dyDescent="0.25">
      <c r="C9" s="186" t="s">
        <v>265</v>
      </c>
      <c r="D9" s="186" t="str">
        <f t="shared" si="0"/>
        <v>OA_MKT_MIN</v>
      </c>
      <c r="E9" s="154" t="s">
        <v>243</v>
      </c>
      <c r="F9" t="s">
        <v>277</v>
      </c>
      <c r="G9" t="s">
        <v>299</v>
      </c>
    </row>
    <row r="10" spans="1:8" x14ac:dyDescent="0.25">
      <c r="C10" s="186" t="s">
        <v>266</v>
      </c>
      <c r="D10" s="186" t="str">
        <f t="shared" si="0"/>
        <v>OA_MKT_S_C</v>
      </c>
      <c r="E10" s="154" t="s">
        <v>244</v>
      </c>
      <c r="F10" t="s">
        <v>277</v>
      </c>
      <c r="G10" t="s">
        <v>299</v>
      </c>
    </row>
    <row r="11" spans="1:8" x14ac:dyDescent="0.25">
      <c r="C11" s="186" t="s">
        <v>267</v>
      </c>
      <c r="D11" s="186" t="str">
        <f t="shared" si="0"/>
        <v>OA_MKT_F_R</v>
      </c>
      <c r="E11" s="154" t="s">
        <v>245</v>
      </c>
      <c r="F11" t="s">
        <v>277</v>
      </c>
      <c r="G11" t="s">
        <v>299</v>
      </c>
    </row>
    <row r="12" spans="1:8" x14ac:dyDescent="0.25">
      <c r="C12" s="186" t="s">
        <v>268</v>
      </c>
      <c r="D12" s="186" t="str">
        <f t="shared" si="0"/>
        <v>OA_MKT_EXP</v>
      </c>
      <c r="E12" s="154" t="s">
        <v>259</v>
      </c>
      <c r="F12" t="s">
        <v>277</v>
      </c>
      <c r="G12" t="s">
        <v>299</v>
      </c>
    </row>
    <row r="13" spans="1:8" x14ac:dyDescent="0.25">
      <c r="C13" s="186" t="s">
        <v>269</v>
      </c>
      <c r="D13" s="186" t="str">
        <f t="shared" si="0"/>
        <v>OA_MKT_ETRADE</v>
      </c>
      <c r="E13" s="154" t="s">
        <v>242</v>
      </c>
      <c r="F13" t="s">
        <v>277</v>
      </c>
      <c r="G13" t="s">
        <v>299</v>
      </c>
    </row>
    <row r="14" spans="1:8" ht="30" x14ac:dyDescent="0.25">
      <c r="C14" s="251" t="s">
        <v>373</v>
      </c>
      <c r="D14" s="186" t="str">
        <f t="shared" si="0"/>
        <v>OA_POR_FMKT_RE</v>
      </c>
      <c r="E14" s="154" t="s">
        <v>368</v>
      </c>
      <c r="F14" t="s">
        <v>277</v>
      </c>
      <c r="G14" t="s">
        <v>299</v>
      </c>
    </row>
    <row r="15" spans="1:8" x14ac:dyDescent="0.25">
      <c r="C15" s="251" t="s">
        <v>359</v>
      </c>
      <c r="D15" s="186" t="str">
        <f t="shared" si="0"/>
        <v>OA_GEN_WREU</v>
      </c>
      <c r="E15" s="154" t="s">
        <v>367</v>
      </c>
      <c r="F15" t="s">
        <v>277</v>
      </c>
      <c r="G15" t="s">
        <v>299</v>
      </c>
    </row>
    <row r="16" spans="1:8" x14ac:dyDescent="0.25">
      <c r="C16" s="251"/>
      <c r="D16" s="251"/>
      <c r="E16" s="154"/>
      <c r="F16" t="s">
        <v>277</v>
      </c>
      <c r="G16" t="s">
        <v>299</v>
      </c>
      <c r="H16" t="s">
        <v>381</v>
      </c>
    </row>
    <row r="38" spans="3:7" x14ac:dyDescent="0.25">
      <c r="C38" s="3"/>
      <c r="D38" s="3"/>
      <c r="E38" s="3"/>
    </row>
    <row r="39" spans="3:7" x14ac:dyDescent="0.25">
      <c r="C39" s="3"/>
      <c r="D39" s="3"/>
      <c r="E39" s="3"/>
    </row>
    <row r="40" spans="3:7" x14ac:dyDescent="0.25">
      <c r="C40" s="3"/>
      <c r="D40" s="3"/>
      <c r="E40" s="3"/>
      <c r="F40" s="3"/>
    </row>
    <row r="41" spans="3:7" s="3" customFormat="1" x14ac:dyDescent="0.25">
      <c r="C41"/>
      <c r="D41"/>
      <c r="E41"/>
      <c r="G41"/>
    </row>
    <row r="42" spans="3:7" s="3" customFormat="1" hidden="1" x14ac:dyDescent="0.25">
      <c r="C42"/>
      <c r="D42"/>
      <c r="E42"/>
    </row>
    <row r="43" spans="3:7" s="3" customFormat="1" x14ac:dyDescent="0.25">
      <c r="C43"/>
      <c r="D43"/>
      <c r="E43"/>
      <c r="F43"/>
    </row>
    <row r="44" spans="3:7" x14ac:dyDescent="0.25">
      <c r="G44" s="3"/>
    </row>
  </sheetData>
  <sheetProtection algorithmName="SHA-512" hashValue="fXQAt/YDJoFaQRlTmtAm2LKY9BlsFcTLqhgVUImdpaoOCfzJSUvTq8QlrCI8d6ut1PphPJ4Qo88+x6Ornu2Jig==" saltValue="LAl4EtdKqTBPUmFVSv17Mw==" spinCount="100000" sheet="1" selectLockedCells="1" selectUnlockedCells="1"/>
  <pageMargins left="0.7" right="0.7" top="0.75" bottom="0.75" header="0.3" footer="0.3"/>
  <pageSetup paperSize="9" orientation="portrait" horizontalDpi="360" verticalDpi="36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5">
    <tabColor rgb="FF7030A0"/>
  </sheetPr>
  <dimension ref="A1:G15"/>
  <sheetViews>
    <sheetView workbookViewId="0">
      <selection activeCell="C12" sqref="C12"/>
    </sheetView>
  </sheetViews>
  <sheetFormatPr defaultColWidth="9.28515625" defaultRowHeight="12.75" x14ac:dyDescent="0.2"/>
  <cols>
    <col min="1" max="1" width="19" style="300" customWidth="1"/>
    <col min="2" max="2" width="18.5703125" style="300" customWidth="1"/>
    <col min="3" max="3" width="34.7109375" style="300" customWidth="1"/>
    <col min="4" max="4" width="30.5703125" style="300" customWidth="1"/>
    <col min="5" max="5" width="25.7109375" style="300" customWidth="1"/>
    <col min="6" max="6" width="17.7109375" style="306" customWidth="1"/>
    <col min="7" max="7" width="24" style="300" customWidth="1"/>
    <col min="8" max="16384" width="9.28515625" style="300"/>
  </cols>
  <sheetData>
    <row r="1" spans="1:7" ht="33.75" customHeight="1" thickBot="1" x14ac:dyDescent="0.25">
      <c r="A1" s="524" t="s">
        <v>403</v>
      </c>
      <c r="B1" s="524"/>
      <c r="C1" s="524"/>
      <c r="E1" s="525" t="s">
        <v>397</v>
      </c>
      <c r="F1" s="525"/>
      <c r="G1" s="525"/>
    </row>
    <row r="2" spans="1:7" s="303" customFormat="1" ht="15" x14ac:dyDescent="0.25">
      <c r="A2" s="301" t="s">
        <v>398</v>
      </c>
      <c r="B2" s="301" t="s">
        <v>399</v>
      </c>
      <c r="C2" s="302" t="s">
        <v>400</v>
      </c>
      <c r="E2" s="301" t="s">
        <v>398</v>
      </c>
      <c r="F2" s="301" t="s">
        <v>399</v>
      </c>
      <c r="G2" s="302" t="s">
        <v>400</v>
      </c>
    </row>
    <row r="3" spans="1:7" ht="25.5" x14ac:dyDescent="0.2">
      <c r="A3" s="304" t="s">
        <v>401</v>
      </c>
      <c r="B3" s="304" t="b">
        <v>0</v>
      </c>
      <c r="C3" s="305" t="s">
        <v>402</v>
      </c>
      <c r="F3" s="300"/>
    </row>
    <row r="4" spans="1:7" x14ac:dyDescent="0.2">
      <c r="F4" s="300"/>
    </row>
    <row r="5" spans="1:7" x14ac:dyDescent="0.2">
      <c r="F5" s="300"/>
    </row>
    <row r="6" spans="1:7" x14ac:dyDescent="0.2">
      <c r="F6" s="300"/>
    </row>
    <row r="7" spans="1:7" x14ac:dyDescent="0.2">
      <c r="F7" s="300"/>
    </row>
    <row r="8" spans="1:7" x14ac:dyDescent="0.2">
      <c r="F8" s="300"/>
    </row>
    <row r="9" spans="1:7" x14ac:dyDescent="0.2">
      <c r="F9" s="300"/>
    </row>
    <row r="10" spans="1:7" x14ac:dyDescent="0.2">
      <c r="F10" s="300"/>
    </row>
    <row r="11" spans="1:7" x14ac:dyDescent="0.2">
      <c r="F11" s="300"/>
    </row>
    <row r="12" spans="1:7" x14ac:dyDescent="0.2">
      <c r="F12" s="300"/>
    </row>
    <row r="13" spans="1:7" x14ac:dyDescent="0.2">
      <c r="F13" s="300"/>
    </row>
    <row r="14" spans="1:7" x14ac:dyDescent="0.2">
      <c r="F14" s="300"/>
    </row>
    <row r="15" spans="1:7" x14ac:dyDescent="0.2">
      <c r="F15" s="300"/>
    </row>
  </sheetData>
  <sheetProtection algorithmName="SHA-512" hashValue="DqsUVA832yVBcdyHnQm3L0574mnt62S84dpaMSNwKp9b6F8nrkNDLjwFPVe3cCHNRo/1nqNJ4YBXXtoLXytcNg==" saltValue="sactkwuyOF9g7er7bnt6Bw==" spinCount="100000" sheet="1" objects="1" scenarios="1"/>
  <mergeCells count="2">
    <mergeCell ref="A1:C1"/>
    <mergeCell ref="E1:G1"/>
  </mergeCell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tabColor rgb="FFB381D9"/>
  </sheetPr>
  <dimension ref="A1:I7"/>
  <sheetViews>
    <sheetView zoomScale="85" zoomScaleNormal="85" workbookViewId="0">
      <selection activeCell="D17" sqref="D17"/>
    </sheetView>
  </sheetViews>
  <sheetFormatPr defaultColWidth="9.28515625" defaultRowHeight="12.75" x14ac:dyDescent="0.2"/>
  <cols>
    <col min="1" max="1" width="14.42578125" style="27" bestFit="1" customWidth="1"/>
    <col min="2" max="5" width="9.28515625" style="27"/>
    <col min="6" max="7" width="9.7109375" style="27" customWidth="1"/>
    <col min="8" max="8" width="14.28515625" style="27" customWidth="1"/>
    <col min="9" max="16384" width="9.28515625" style="3"/>
  </cols>
  <sheetData>
    <row r="1" spans="1:9" ht="45" x14ac:dyDescent="0.2">
      <c r="A1" s="24" t="s">
        <v>94</v>
      </c>
      <c r="B1" s="24" t="s">
        <v>95</v>
      </c>
      <c r="C1" s="24" t="s">
        <v>96</v>
      </c>
      <c r="D1" s="24" t="s">
        <v>97</v>
      </c>
      <c r="E1" s="24" t="s">
        <v>98</v>
      </c>
      <c r="F1" s="24" t="s">
        <v>99</v>
      </c>
      <c r="G1" s="24" t="s">
        <v>100</v>
      </c>
      <c r="H1" s="24" t="s">
        <v>101</v>
      </c>
    </row>
    <row r="2" spans="1:9" ht="15" x14ac:dyDescent="0.2">
      <c r="A2" s="18" t="s">
        <v>379</v>
      </c>
      <c r="B2" s="184" t="s">
        <v>389</v>
      </c>
      <c r="C2" s="184" t="s">
        <v>389</v>
      </c>
      <c r="D2" s="18">
        <v>999</v>
      </c>
      <c r="E2" s="18">
        <v>999</v>
      </c>
      <c r="F2" s="25" t="s">
        <v>102</v>
      </c>
      <c r="G2" s="25" t="s">
        <v>103</v>
      </c>
      <c r="H2" s="26" t="s">
        <v>104</v>
      </c>
      <c r="I2" s="183"/>
    </row>
    <row r="3" spans="1:9" ht="15" x14ac:dyDescent="0.2">
      <c r="A3" s="18" t="s">
        <v>379</v>
      </c>
      <c r="B3" s="184" t="s">
        <v>385</v>
      </c>
      <c r="C3" s="184" t="s">
        <v>385</v>
      </c>
      <c r="D3" s="18">
        <v>999</v>
      </c>
      <c r="E3" s="18">
        <v>999</v>
      </c>
      <c r="F3" s="25" t="s">
        <v>102</v>
      </c>
      <c r="G3" s="25" t="s">
        <v>103</v>
      </c>
      <c r="H3" s="26" t="s">
        <v>63</v>
      </c>
      <c r="I3" s="183"/>
    </row>
    <row r="4" spans="1:9" ht="15" x14ac:dyDescent="0.2">
      <c r="A4" s="18" t="s">
        <v>369</v>
      </c>
      <c r="B4" s="184" t="s">
        <v>438</v>
      </c>
      <c r="C4" s="18" t="s">
        <v>438</v>
      </c>
      <c r="D4" s="18">
        <v>999</v>
      </c>
      <c r="E4" s="18">
        <v>999</v>
      </c>
      <c r="F4" s="25" t="s">
        <v>102</v>
      </c>
      <c r="G4" s="25" t="s">
        <v>103</v>
      </c>
      <c r="H4" s="26" t="s">
        <v>104</v>
      </c>
      <c r="I4" s="183"/>
    </row>
    <row r="5" spans="1:9" ht="15" x14ac:dyDescent="0.2">
      <c r="A5" s="184" t="s">
        <v>370</v>
      </c>
      <c r="B5" s="184" t="s">
        <v>445</v>
      </c>
      <c r="C5" s="18" t="s">
        <v>445</v>
      </c>
      <c r="D5" s="18">
        <v>999</v>
      </c>
      <c r="E5" s="18">
        <v>999</v>
      </c>
      <c r="F5" s="25" t="s">
        <v>102</v>
      </c>
      <c r="G5" s="25" t="s">
        <v>103</v>
      </c>
      <c r="H5" s="26" t="s">
        <v>104</v>
      </c>
      <c r="I5" s="183"/>
    </row>
    <row r="6" spans="1:9" ht="15" x14ac:dyDescent="0.2">
      <c r="A6" s="184" t="s">
        <v>326</v>
      </c>
      <c r="B6" s="184" t="s">
        <v>447</v>
      </c>
      <c r="C6" s="184" t="s">
        <v>447</v>
      </c>
      <c r="D6" s="18">
        <v>999</v>
      </c>
      <c r="E6" s="18">
        <v>999</v>
      </c>
      <c r="F6" s="25" t="s">
        <v>102</v>
      </c>
      <c r="G6" s="25" t="s">
        <v>103</v>
      </c>
      <c r="H6" s="26" t="s">
        <v>104</v>
      </c>
      <c r="I6" s="183"/>
    </row>
    <row r="7" spans="1:9" ht="15" x14ac:dyDescent="0.2">
      <c r="A7" s="184" t="s">
        <v>147</v>
      </c>
      <c r="B7" s="27" t="s">
        <v>447</v>
      </c>
      <c r="C7" s="27" t="s">
        <v>447</v>
      </c>
      <c r="D7" s="27">
        <v>999</v>
      </c>
      <c r="E7" s="27">
        <v>999</v>
      </c>
      <c r="F7" s="25" t="s">
        <v>102</v>
      </c>
      <c r="G7" s="25" t="s">
        <v>103</v>
      </c>
      <c r="H7" s="26" t="s">
        <v>104</v>
      </c>
      <c r="I7" s="183"/>
    </row>
  </sheetData>
  <sheetProtection sheet="1" selectLockedCells="1" selectUnlockedCells="1"/>
  <phoneticPr fontId="25" type="noConversion"/>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4">
    <tabColor rgb="FFB381D9"/>
  </sheetPr>
  <dimension ref="A1:I13"/>
  <sheetViews>
    <sheetView workbookViewId="0">
      <selection activeCell="I1" sqref="I1"/>
    </sheetView>
  </sheetViews>
  <sheetFormatPr defaultRowHeight="15" x14ac:dyDescent="0.25"/>
  <cols>
    <col min="2" max="2" width="11.7109375" customWidth="1"/>
    <col min="8" max="8" width="10" customWidth="1"/>
    <col min="9" max="9" width="37.5703125" customWidth="1"/>
  </cols>
  <sheetData>
    <row r="1" spans="1:9" ht="60.75" thickBot="1" x14ac:dyDescent="0.3">
      <c r="A1" s="162" t="s">
        <v>106</v>
      </c>
      <c r="B1" s="162" t="s">
        <v>107</v>
      </c>
      <c r="C1" s="162" t="s">
        <v>95</v>
      </c>
      <c r="D1" s="162" t="s">
        <v>96</v>
      </c>
      <c r="E1" s="162" t="s">
        <v>97</v>
      </c>
      <c r="F1" s="162" t="s">
        <v>98</v>
      </c>
      <c r="G1" s="162" t="s">
        <v>539</v>
      </c>
      <c r="H1" s="162" t="s">
        <v>540</v>
      </c>
      <c r="I1" s="426" t="s">
        <v>547</v>
      </c>
    </row>
    <row r="2" spans="1:9" x14ac:dyDescent="0.25">
      <c r="A2" s="307" t="s">
        <v>112</v>
      </c>
      <c r="B2" s="308" t="s">
        <v>369</v>
      </c>
      <c r="C2" s="308" t="s">
        <v>103</v>
      </c>
      <c r="D2" s="308" t="s">
        <v>404</v>
      </c>
      <c r="E2" s="308">
        <v>1</v>
      </c>
      <c r="F2" s="308">
        <v>1</v>
      </c>
      <c r="G2" s="308" t="s">
        <v>63</v>
      </c>
      <c r="H2" s="427"/>
    </row>
    <row r="3" spans="1:9" x14ac:dyDescent="0.25">
      <c r="A3" s="309" t="s">
        <v>112</v>
      </c>
      <c r="B3" s="310" t="s">
        <v>369</v>
      </c>
      <c r="C3" s="310" t="s">
        <v>456</v>
      </c>
      <c r="D3" s="310" t="s">
        <v>537</v>
      </c>
      <c r="E3" s="310">
        <v>1</v>
      </c>
      <c r="F3" s="310">
        <v>1</v>
      </c>
      <c r="G3" s="310" t="s">
        <v>63</v>
      </c>
      <c r="H3" s="428"/>
    </row>
    <row r="4" spans="1:9" x14ac:dyDescent="0.25">
      <c r="A4" s="309" t="s">
        <v>112</v>
      </c>
      <c r="B4" s="310" t="s">
        <v>369</v>
      </c>
      <c r="C4" s="310" t="s">
        <v>538</v>
      </c>
      <c r="D4" s="310" t="s">
        <v>411</v>
      </c>
      <c r="E4" s="310">
        <v>1</v>
      </c>
      <c r="F4" s="310">
        <v>1</v>
      </c>
      <c r="G4" s="310" t="s">
        <v>63</v>
      </c>
      <c r="H4" s="429"/>
    </row>
    <row r="5" spans="1:9" ht="15.75" thickBot="1" x14ac:dyDescent="0.3">
      <c r="A5" s="312" t="s">
        <v>112</v>
      </c>
      <c r="B5" s="313" t="s">
        <v>369</v>
      </c>
      <c r="C5" s="313" t="s">
        <v>438</v>
      </c>
      <c r="D5" s="313" t="s">
        <v>438</v>
      </c>
      <c r="E5" s="313">
        <v>999</v>
      </c>
      <c r="F5" s="313">
        <v>999</v>
      </c>
      <c r="G5" s="313" t="s">
        <v>104</v>
      </c>
      <c r="H5" s="430" t="s">
        <v>541</v>
      </c>
    </row>
    <row r="6" spans="1:9" x14ac:dyDescent="0.25">
      <c r="A6" s="307" t="s">
        <v>112</v>
      </c>
      <c r="B6" s="308" t="s">
        <v>370</v>
      </c>
      <c r="C6" s="308" t="s">
        <v>103</v>
      </c>
      <c r="D6" s="308" t="s">
        <v>405</v>
      </c>
      <c r="E6" s="308">
        <v>1</v>
      </c>
      <c r="F6" s="308">
        <v>1</v>
      </c>
      <c r="G6" s="308" t="s">
        <v>63</v>
      </c>
      <c r="H6" s="431"/>
    </row>
    <row r="7" spans="1:9" x14ac:dyDescent="0.25">
      <c r="A7" s="309" t="s">
        <v>112</v>
      </c>
      <c r="B7" s="310" t="s">
        <v>370</v>
      </c>
      <c r="C7" s="310" t="s">
        <v>406</v>
      </c>
      <c r="D7" s="310" t="s">
        <v>413</v>
      </c>
      <c r="E7" s="310">
        <v>1</v>
      </c>
      <c r="F7" s="310">
        <v>1</v>
      </c>
      <c r="G7" s="310" t="s">
        <v>63</v>
      </c>
      <c r="H7" s="428"/>
    </row>
    <row r="8" spans="1:9" x14ac:dyDescent="0.25">
      <c r="A8" s="309" t="s">
        <v>112</v>
      </c>
      <c r="B8" s="310" t="s">
        <v>370</v>
      </c>
      <c r="C8" s="310" t="s">
        <v>412</v>
      </c>
      <c r="D8" s="310" t="s">
        <v>407</v>
      </c>
      <c r="E8" s="310">
        <v>1</v>
      </c>
      <c r="F8" s="310">
        <v>1</v>
      </c>
      <c r="G8" s="310" t="s">
        <v>63</v>
      </c>
      <c r="H8" s="428"/>
    </row>
    <row r="9" spans="1:9" ht="15.75" thickBot="1" x14ac:dyDescent="0.3">
      <c r="A9" s="312" t="s">
        <v>112</v>
      </c>
      <c r="B9" s="313" t="s">
        <v>370</v>
      </c>
      <c r="C9" s="313" t="s">
        <v>445</v>
      </c>
      <c r="D9" s="313" t="s">
        <v>445</v>
      </c>
      <c r="E9" s="313">
        <v>999</v>
      </c>
      <c r="F9" s="313">
        <v>999</v>
      </c>
      <c r="G9" s="313" t="s">
        <v>104</v>
      </c>
      <c r="H9" s="432" t="s">
        <v>542</v>
      </c>
    </row>
    <row r="10" spans="1:9" x14ac:dyDescent="0.25">
      <c r="A10" s="433" t="s">
        <v>112</v>
      </c>
      <c r="B10" s="308" t="s">
        <v>326</v>
      </c>
      <c r="C10" s="308" t="s">
        <v>103</v>
      </c>
      <c r="D10" s="308" t="s">
        <v>408</v>
      </c>
      <c r="E10" s="308">
        <v>1</v>
      </c>
      <c r="F10" s="308">
        <v>1</v>
      </c>
      <c r="G10" s="308" t="s">
        <v>63</v>
      </c>
      <c r="H10" s="434"/>
    </row>
    <row r="11" spans="1:9" x14ac:dyDescent="0.25">
      <c r="A11" s="435" t="s">
        <v>112</v>
      </c>
      <c r="B11" s="310" t="s">
        <v>326</v>
      </c>
      <c r="C11" s="310" t="s">
        <v>409</v>
      </c>
      <c r="D11" s="310" t="s">
        <v>414</v>
      </c>
      <c r="E11" s="310">
        <v>1</v>
      </c>
      <c r="F11" s="310">
        <v>1</v>
      </c>
      <c r="G11" s="310" t="s">
        <v>63</v>
      </c>
      <c r="H11" s="429"/>
    </row>
    <row r="12" spans="1:9" x14ac:dyDescent="0.25">
      <c r="A12" s="309" t="s">
        <v>112</v>
      </c>
      <c r="B12" s="311" t="s">
        <v>326</v>
      </c>
      <c r="C12" s="436" t="s">
        <v>388</v>
      </c>
      <c r="D12" s="436" t="s">
        <v>410</v>
      </c>
      <c r="E12" s="436">
        <v>1</v>
      </c>
      <c r="F12" s="436">
        <v>1</v>
      </c>
      <c r="G12" s="310" t="s">
        <v>63</v>
      </c>
      <c r="H12" s="428"/>
    </row>
    <row r="13" spans="1:9" ht="15.75" thickBot="1" x14ac:dyDescent="0.3">
      <c r="A13" s="437" t="s">
        <v>112</v>
      </c>
      <c r="B13" s="315" t="s">
        <v>326</v>
      </c>
      <c r="C13" s="438" t="s">
        <v>447</v>
      </c>
      <c r="D13" s="438" t="s">
        <v>447</v>
      </c>
      <c r="E13" s="438">
        <v>999</v>
      </c>
      <c r="F13" s="438">
        <v>999</v>
      </c>
      <c r="G13" s="314" t="s">
        <v>104</v>
      </c>
      <c r="H13" s="432" t="s">
        <v>543</v>
      </c>
    </row>
  </sheetData>
  <sheetProtection sheet="1" selectLockedCells="1" selectUnlockedCell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30">
    <tabColor rgb="FFB381D9"/>
    <pageSetUpPr fitToPage="1"/>
  </sheetPr>
  <dimension ref="A1:M145"/>
  <sheetViews>
    <sheetView zoomScale="85" zoomScaleNormal="85" workbookViewId="0">
      <pane ySplit="1" topLeftCell="A2" activePane="bottomLeft" state="frozen"/>
      <selection sqref="A1:XFD1048576"/>
      <selection pane="bottomLeft" activeCell="B14" sqref="B14"/>
    </sheetView>
  </sheetViews>
  <sheetFormatPr defaultColWidth="8.7109375" defaultRowHeight="15" x14ac:dyDescent="0.25"/>
  <cols>
    <col min="1" max="1" width="8.28515625" style="28" customWidth="1"/>
    <col min="2" max="2" width="11.7109375" style="29" bestFit="1" customWidth="1"/>
    <col min="3" max="3" width="117.28515625" style="28" customWidth="1"/>
    <col min="4" max="4" width="18.5703125" style="28" bestFit="1" customWidth="1"/>
    <col min="5" max="5" width="15.42578125" style="28" bestFit="1" customWidth="1"/>
    <col min="6" max="6" width="20.28515625" style="28" bestFit="1" customWidth="1"/>
    <col min="7" max="7" width="15" style="28" bestFit="1" customWidth="1"/>
    <col min="8" max="8" width="13.5703125" style="28" bestFit="1" customWidth="1"/>
    <col min="9" max="9" width="15.42578125" style="28" bestFit="1" customWidth="1"/>
    <col min="10" max="12" width="19.28515625" style="28" customWidth="1"/>
    <col min="13" max="13" width="114.28515625" style="38" customWidth="1"/>
    <col min="14" max="20" width="11.7109375" style="28" customWidth="1"/>
    <col min="21" max="21" width="10" style="28" customWidth="1"/>
    <col min="22" max="16384" width="8.7109375" style="28"/>
  </cols>
  <sheetData>
    <row r="1" spans="1:13" s="36" customFormat="1" ht="45.75" thickBot="1" x14ac:dyDescent="0.3">
      <c r="A1" s="37" t="s">
        <v>106</v>
      </c>
      <c r="B1" s="37" t="s">
        <v>94</v>
      </c>
      <c r="C1" s="37" t="s">
        <v>115</v>
      </c>
      <c r="D1" s="37" t="s">
        <v>116</v>
      </c>
      <c r="E1" s="37" t="s">
        <v>117</v>
      </c>
      <c r="F1" s="37" t="s">
        <v>118</v>
      </c>
      <c r="G1" s="37" t="s">
        <v>119</v>
      </c>
      <c r="H1" s="37" t="s">
        <v>120</v>
      </c>
      <c r="I1" s="37" t="s">
        <v>121</v>
      </c>
      <c r="J1" s="37" t="s">
        <v>122</v>
      </c>
      <c r="K1" s="162" t="s">
        <v>226</v>
      </c>
      <c r="L1" s="162" t="s">
        <v>139</v>
      </c>
      <c r="M1" s="21" t="s">
        <v>123</v>
      </c>
    </row>
    <row r="2" spans="1:13" s="190" customFormat="1" ht="14.65" customHeight="1" x14ac:dyDescent="0.25">
      <c r="A2" s="165" t="s">
        <v>112</v>
      </c>
      <c r="B2" s="166" t="s">
        <v>379</v>
      </c>
      <c r="C2" s="362" t="s">
        <v>157</v>
      </c>
      <c r="D2" s="166" t="s">
        <v>103</v>
      </c>
      <c r="E2" s="166" t="s">
        <v>103</v>
      </c>
      <c r="F2" s="363">
        <v>999</v>
      </c>
      <c r="G2" s="363">
        <v>999</v>
      </c>
      <c r="H2" s="364" t="s">
        <v>146</v>
      </c>
      <c r="I2" s="365">
        <v>0.1</v>
      </c>
      <c r="J2" s="364" t="s">
        <v>63</v>
      </c>
      <c r="K2" s="364" t="s">
        <v>63</v>
      </c>
      <c r="L2" s="364">
        <v>2</v>
      </c>
      <c r="M2" s="366" t="s">
        <v>441</v>
      </c>
    </row>
    <row r="3" spans="1:13" s="190" customFormat="1" ht="14.65" customHeight="1" x14ac:dyDescent="0.25">
      <c r="A3" s="174" t="s">
        <v>112</v>
      </c>
      <c r="B3" s="175" t="s">
        <v>379</v>
      </c>
      <c r="C3" s="358" t="s">
        <v>442</v>
      </c>
      <c r="D3" s="175" t="s">
        <v>386</v>
      </c>
      <c r="E3" s="175" t="s">
        <v>386</v>
      </c>
      <c r="F3" s="359">
        <v>999</v>
      </c>
      <c r="G3" s="359">
        <v>999</v>
      </c>
      <c r="H3" s="360" t="s">
        <v>146</v>
      </c>
      <c r="I3" s="361">
        <v>0.1</v>
      </c>
      <c r="J3" s="360" t="s">
        <v>63</v>
      </c>
      <c r="K3" s="360" t="s">
        <v>63</v>
      </c>
      <c r="L3" s="360">
        <v>2</v>
      </c>
      <c r="M3" s="367" t="s">
        <v>440</v>
      </c>
    </row>
    <row r="4" spans="1:13" s="190" customFormat="1" ht="14.65" customHeight="1" x14ac:dyDescent="0.25">
      <c r="A4" s="192" t="s">
        <v>112</v>
      </c>
      <c r="B4" s="368" t="s">
        <v>379</v>
      </c>
      <c r="C4" s="369" t="s">
        <v>443</v>
      </c>
      <c r="D4" s="368" t="s">
        <v>103</v>
      </c>
      <c r="E4" s="368" t="s">
        <v>103</v>
      </c>
      <c r="F4" s="370">
        <v>999</v>
      </c>
      <c r="G4" s="370">
        <v>999</v>
      </c>
      <c r="H4" s="371" t="s">
        <v>146</v>
      </c>
      <c r="I4" s="372">
        <v>0.1</v>
      </c>
      <c r="J4" s="371" t="s">
        <v>63</v>
      </c>
      <c r="K4" s="371" t="s">
        <v>63</v>
      </c>
      <c r="L4" s="371">
        <v>2</v>
      </c>
      <c r="M4" s="373" t="s">
        <v>439</v>
      </c>
    </row>
    <row r="5" spans="1:13" s="190" customFormat="1" ht="14.65" customHeight="1" thickBot="1" x14ac:dyDescent="0.3">
      <c r="A5" s="192" t="s">
        <v>112</v>
      </c>
      <c r="B5" s="368" t="s">
        <v>379</v>
      </c>
      <c r="C5" s="369" t="s">
        <v>453</v>
      </c>
      <c r="D5" s="368" t="s">
        <v>450</v>
      </c>
      <c r="E5" s="368" t="s">
        <v>385</v>
      </c>
      <c r="F5" s="370">
        <v>1</v>
      </c>
      <c r="G5" s="370">
        <v>999</v>
      </c>
      <c r="H5" s="371" t="s">
        <v>146</v>
      </c>
      <c r="I5" s="372">
        <v>0.1</v>
      </c>
      <c r="J5" s="371" t="s">
        <v>63</v>
      </c>
      <c r="K5" s="371" t="s">
        <v>104</v>
      </c>
      <c r="L5" s="371">
        <v>1</v>
      </c>
      <c r="M5" s="373" t="s">
        <v>454</v>
      </c>
    </row>
    <row r="6" spans="1:13" customFormat="1" ht="14.65" customHeight="1" thickBot="1" x14ac:dyDescent="0.3">
      <c r="A6" s="374" t="s">
        <v>112</v>
      </c>
      <c r="B6" s="375" t="s">
        <v>369</v>
      </c>
      <c r="C6" s="376" t="s">
        <v>437</v>
      </c>
      <c r="D6" s="375" t="s">
        <v>438</v>
      </c>
      <c r="E6" s="375" t="s">
        <v>438</v>
      </c>
      <c r="F6" s="377">
        <v>999</v>
      </c>
      <c r="G6" s="377">
        <v>999</v>
      </c>
      <c r="H6" s="378" t="s">
        <v>146</v>
      </c>
      <c r="I6" s="379">
        <v>0.1</v>
      </c>
      <c r="J6" s="378" t="s">
        <v>63</v>
      </c>
      <c r="K6" s="378" t="s">
        <v>63</v>
      </c>
      <c r="L6" s="378">
        <v>1</v>
      </c>
      <c r="M6" s="380" t="s">
        <v>439</v>
      </c>
    </row>
    <row r="7" spans="1:13" customFormat="1" ht="14.65" customHeight="1" thickBot="1" x14ac:dyDescent="0.3">
      <c r="A7" s="176" t="s">
        <v>112</v>
      </c>
      <c r="B7" s="177" t="s">
        <v>370</v>
      </c>
      <c r="C7" s="381" t="s">
        <v>444</v>
      </c>
      <c r="D7" s="177" t="s">
        <v>445</v>
      </c>
      <c r="E7" s="177" t="s">
        <v>445</v>
      </c>
      <c r="F7" s="382">
        <v>999</v>
      </c>
      <c r="G7" s="382">
        <v>999</v>
      </c>
      <c r="H7" s="383" t="s">
        <v>146</v>
      </c>
      <c r="I7" s="384">
        <v>0.1</v>
      </c>
      <c r="J7" s="383" t="s">
        <v>63</v>
      </c>
      <c r="K7" s="383" t="s">
        <v>63</v>
      </c>
      <c r="L7" s="383">
        <v>1</v>
      </c>
      <c r="M7" s="385" t="s">
        <v>439</v>
      </c>
    </row>
    <row r="8" spans="1:13" customFormat="1" ht="14.65" customHeight="1" thickBot="1" x14ac:dyDescent="0.3">
      <c r="A8" s="374" t="s">
        <v>112</v>
      </c>
      <c r="B8" s="375" t="s">
        <v>326</v>
      </c>
      <c r="C8" s="376" t="s">
        <v>446</v>
      </c>
      <c r="D8" s="375" t="s">
        <v>447</v>
      </c>
      <c r="E8" s="375" t="s">
        <v>447</v>
      </c>
      <c r="F8" s="377">
        <v>999</v>
      </c>
      <c r="G8" s="377">
        <v>999</v>
      </c>
      <c r="H8" s="378" t="s">
        <v>146</v>
      </c>
      <c r="I8" s="379">
        <v>0.1</v>
      </c>
      <c r="J8" s="378" t="s">
        <v>63</v>
      </c>
      <c r="K8" s="378" t="s">
        <v>63</v>
      </c>
      <c r="L8" s="378">
        <v>1</v>
      </c>
      <c r="M8" s="380" t="s">
        <v>439</v>
      </c>
    </row>
    <row r="9" spans="1:13" customFormat="1" ht="14.65" customHeight="1" thickBot="1" x14ac:dyDescent="0.3">
      <c r="A9" s="386" t="s">
        <v>112</v>
      </c>
      <c r="B9" s="387" t="s">
        <v>147</v>
      </c>
      <c r="C9" s="388" t="s">
        <v>446</v>
      </c>
      <c r="D9" s="387" t="s">
        <v>447</v>
      </c>
      <c r="E9" s="387" t="s">
        <v>447</v>
      </c>
      <c r="F9" s="389">
        <v>999</v>
      </c>
      <c r="G9" s="389">
        <v>999</v>
      </c>
      <c r="H9" s="390" t="s">
        <v>146</v>
      </c>
      <c r="I9" s="391">
        <v>0.1</v>
      </c>
      <c r="J9" s="390" t="s">
        <v>63</v>
      </c>
      <c r="K9" s="390" t="s">
        <v>63</v>
      </c>
      <c r="L9" s="390">
        <v>1</v>
      </c>
      <c r="M9" s="392" t="s">
        <v>439</v>
      </c>
    </row>
    <row r="10" spans="1:13" s="190" customFormat="1" ht="14.65" customHeight="1" x14ac:dyDescent="0.25">
      <c r="A10" s="192" t="s">
        <v>112</v>
      </c>
      <c r="B10" s="368" t="s">
        <v>369</v>
      </c>
      <c r="C10" s="369" t="s">
        <v>479</v>
      </c>
      <c r="D10" s="368" t="s">
        <v>456</v>
      </c>
      <c r="E10" s="368" t="s">
        <v>480</v>
      </c>
      <c r="F10" s="370">
        <v>1</v>
      </c>
      <c r="G10" s="370">
        <v>999</v>
      </c>
      <c r="H10" s="371" t="s">
        <v>146</v>
      </c>
      <c r="I10" s="372">
        <v>0.1</v>
      </c>
      <c r="J10" s="371" t="s">
        <v>63</v>
      </c>
      <c r="K10" s="371" t="s">
        <v>104</v>
      </c>
      <c r="L10" s="371">
        <v>1</v>
      </c>
      <c r="M10" s="373" t="s">
        <v>481</v>
      </c>
    </row>
    <row r="11" spans="1:13" s="190" customFormat="1" ht="14.65" customHeight="1" x14ac:dyDescent="0.25">
      <c r="A11" s="192" t="s">
        <v>112</v>
      </c>
      <c r="B11" s="368" t="s">
        <v>370</v>
      </c>
      <c r="C11" s="369" t="s">
        <v>482</v>
      </c>
      <c r="D11" s="368" t="s">
        <v>406</v>
      </c>
      <c r="E11" s="368" t="s">
        <v>484</v>
      </c>
      <c r="F11" s="370">
        <v>1</v>
      </c>
      <c r="G11" s="370">
        <v>999</v>
      </c>
      <c r="H11" s="371" t="s">
        <v>146</v>
      </c>
      <c r="I11" s="372">
        <v>0.1</v>
      </c>
      <c r="J11" s="371" t="s">
        <v>63</v>
      </c>
      <c r="K11" s="371" t="s">
        <v>104</v>
      </c>
      <c r="L11" s="371">
        <v>1</v>
      </c>
      <c r="M11" s="373" t="s">
        <v>481</v>
      </c>
    </row>
    <row r="12" spans="1:13" s="190" customFormat="1" ht="14.65" customHeight="1" x14ac:dyDescent="0.25">
      <c r="A12" s="192" t="s">
        <v>112</v>
      </c>
      <c r="B12" s="368" t="s">
        <v>326</v>
      </c>
      <c r="C12" s="369" t="s">
        <v>483</v>
      </c>
      <c r="D12" s="368" t="s">
        <v>409</v>
      </c>
      <c r="E12" s="368" t="s">
        <v>485</v>
      </c>
      <c r="F12" s="370">
        <v>1</v>
      </c>
      <c r="G12" s="370">
        <v>999</v>
      </c>
      <c r="H12" s="371" t="s">
        <v>146</v>
      </c>
      <c r="I12" s="372">
        <v>0.1</v>
      </c>
      <c r="J12" s="371" t="s">
        <v>63</v>
      </c>
      <c r="K12" s="371" t="s">
        <v>104</v>
      </c>
      <c r="L12" s="371">
        <v>1</v>
      </c>
      <c r="M12" s="373" t="s">
        <v>481</v>
      </c>
    </row>
    <row r="13" spans="1:13" s="190" customFormat="1" ht="14.65" customHeight="1" x14ac:dyDescent="0.25">
      <c r="A13" s="192" t="s">
        <v>112</v>
      </c>
      <c r="B13" s="368" t="s">
        <v>372</v>
      </c>
      <c r="C13" s="369" t="s">
        <v>519</v>
      </c>
      <c r="D13" s="368" t="s">
        <v>113</v>
      </c>
      <c r="E13" s="368" t="s">
        <v>113</v>
      </c>
      <c r="F13" s="370">
        <v>999</v>
      </c>
      <c r="G13" s="370">
        <v>999</v>
      </c>
      <c r="H13" s="371" t="s">
        <v>146</v>
      </c>
      <c r="I13" s="372">
        <v>0.1</v>
      </c>
      <c r="J13" s="371" t="s">
        <v>63</v>
      </c>
      <c r="K13" s="371" t="s">
        <v>104</v>
      </c>
      <c r="L13" s="371">
        <v>1</v>
      </c>
      <c r="M13" s="373" t="s">
        <v>481</v>
      </c>
    </row>
    <row r="14" spans="1:13" s="190" customFormat="1" ht="14.65" customHeight="1" x14ac:dyDescent="0.25">
      <c r="A14" s="192" t="s">
        <v>112</v>
      </c>
      <c r="B14" s="368" t="s">
        <v>147</v>
      </c>
      <c r="C14" s="369" t="s">
        <v>483</v>
      </c>
      <c r="D14" s="368" t="s">
        <v>409</v>
      </c>
      <c r="E14" s="368" t="s">
        <v>485</v>
      </c>
      <c r="F14" s="370">
        <v>1</v>
      </c>
      <c r="G14" s="370">
        <v>999</v>
      </c>
      <c r="H14" s="371" t="s">
        <v>146</v>
      </c>
      <c r="I14" s="372">
        <v>0.1</v>
      </c>
      <c r="J14" s="371" t="s">
        <v>63</v>
      </c>
      <c r="K14" s="371" t="s">
        <v>104</v>
      </c>
      <c r="L14" s="371">
        <v>1</v>
      </c>
      <c r="M14" s="373" t="s">
        <v>481</v>
      </c>
    </row>
    <row r="15" spans="1:13" s="190" customFormat="1" ht="14.65" customHeight="1" x14ac:dyDescent="0.25">
      <c r="A15" s="179"/>
      <c r="B15" s="179"/>
      <c r="C15" s="178"/>
      <c r="D15" s="179"/>
      <c r="E15" s="179"/>
      <c r="F15" s="180"/>
      <c r="G15" s="180"/>
      <c r="H15" s="181"/>
      <c r="I15" s="182"/>
      <c r="J15" s="181"/>
      <c r="K15" s="181"/>
      <c r="L15" s="181"/>
      <c r="M15" s="189"/>
    </row>
    <row r="16" spans="1:13" s="167" customFormat="1" ht="16.5" customHeight="1" x14ac:dyDescent="0.25">
      <c r="B16" s="168"/>
      <c r="C16" s="169"/>
      <c r="D16" s="168"/>
      <c r="E16" s="168"/>
      <c r="F16" s="526"/>
      <c r="G16" s="526"/>
      <c r="H16" s="170"/>
      <c r="I16" s="171"/>
      <c r="J16" s="172"/>
      <c r="K16" s="172"/>
      <c r="L16" s="172"/>
      <c r="M16" s="173"/>
    </row>
    <row r="17" spans="1:13" s="167" customFormat="1" ht="67.5" customHeight="1" x14ac:dyDescent="0.25">
      <c r="B17" s="168"/>
      <c r="C17" s="169"/>
      <c r="D17" s="168"/>
      <c r="E17" s="168"/>
      <c r="F17" s="526" t="s">
        <v>124</v>
      </c>
      <c r="G17" s="526"/>
      <c r="H17" s="170" t="s">
        <v>125</v>
      </c>
      <c r="I17" s="171" t="s">
        <v>126</v>
      </c>
      <c r="J17" s="172" t="s">
        <v>127</v>
      </c>
      <c r="K17" s="172"/>
      <c r="L17" s="172"/>
      <c r="M17" s="173"/>
    </row>
    <row r="18" spans="1:13" x14ac:dyDescent="0.25">
      <c r="A18" s="35"/>
      <c r="C18" s="50"/>
      <c r="D18" s="50"/>
      <c r="E18" s="50"/>
      <c r="F18" s="50"/>
      <c r="G18" s="50"/>
      <c r="H18" s="50"/>
      <c r="I18" s="50"/>
      <c r="J18" s="50"/>
      <c r="K18" s="50"/>
      <c r="L18" s="50"/>
    </row>
    <row r="19" spans="1:13" x14ac:dyDescent="0.25">
      <c r="A19" s="34" t="s">
        <v>86</v>
      </c>
      <c r="B19" s="33"/>
      <c r="C19" s="32"/>
      <c r="D19" s="32"/>
      <c r="E19" s="32"/>
      <c r="F19" s="32"/>
      <c r="G19" s="32"/>
      <c r="H19" s="32"/>
      <c r="I19" s="32"/>
      <c r="J19" s="32"/>
      <c r="K19" s="32"/>
      <c r="L19" s="32"/>
      <c r="M19" s="39"/>
    </row>
    <row r="20" spans="1:13" x14ac:dyDescent="0.25">
      <c r="A20" s="29" t="s">
        <v>128</v>
      </c>
      <c r="C20" s="50"/>
      <c r="D20" s="50"/>
      <c r="E20" s="50"/>
      <c r="F20" s="50"/>
      <c r="G20" s="50"/>
      <c r="H20" s="50"/>
      <c r="I20" s="50"/>
      <c r="J20" s="50"/>
      <c r="K20" s="50"/>
      <c r="L20" s="50"/>
    </row>
    <row r="21" spans="1:13" x14ac:dyDescent="0.25">
      <c r="A21" s="35" t="s">
        <v>129</v>
      </c>
      <c r="C21" s="50"/>
      <c r="D21" s="50"/>
      <c r="E21" s="50"/>
      <c r="F21" s="50"/>
      <c r="G21" s="50"/>
      <c r="H21" s="50"/>
      <c r="I21" s="50"/>
      <c r="J21" s="50"/>
      <c r="K21" s="50"/>
      <c r="L21" s="50"/>
    </row>
    <row r="22" spans="1:13" x14ac:dyDescent="0.25">
      <c r="A22" s="35" t="s">
        <v>130</v>
      </c>
      <c r="C22" s="50"/>
      <c r="D22" s="50"/>
      <c r="E22" s="50"/>
      <c r="F22" s="50"/>
      <c r="G22" s="50"/>
      <c r="H22" s="50"/>
      <c r="I22" s="50"/>
      <c r="J22" s="50"/>
      <c r="K22" s="50"/>
      <c r="L22" s="50"/>
    </row>
    <row r="23" spans="1:13" x14ac:dyDescent="0.25">
      <c r="A23" s="35" t="s">
        <v>131</v>
      </c>
      <c r="C23" s="50"/>
      <c r="D23" s="50"/>
      <c r="E23" s="50"/>
      <c r="F23" s="50"/>
      <c r="G23" s="50"/>
      <c r="H23" s="50"/>
      <c r="I23" s="50"/>
      <c r="J23" s="50"/>
      <c r="K23" s="50"/>
      <c r="L23" s="50"/>
    </row>
    <row r="24" spans="1:13" x14ac:dyDescent="0.25">
      <c r="A24" s="35"/>
      <c r="C24" s="50"/>
      <c r="D24" s="50"/>
      <c r="E24" s="50"/>
      <c r="F24" s="50"/>
      <c r="G24" s="50"/>
      <c r="H24" s="50"/>
      <c r="I24" s="50"/>
      <c r="J24" s="50"/>
      <c r="K24" s="50"/>
      <c r="L24" s="50"/>
    </row>
    <row r="25" spans="1:13" x14ac:dyDescent="0.25">
      <c r="A25" s="35"/>
      <c r="C25" s="50"/>
      <c r="D25" s="50"/>
      <c r="E25" s="50"/>
      <c r="F25" s="50"/>
      <c r="G25" s="50"/>
      <c r="H25" s="50"/>
      <c r="I25" s="50"/>
      <c r="J25" s="50"/>
      <c r="K25" s="50"/>
      <c r="L25" s="50"/>
    </row>
    <row r="26" spans="1:13" x14ac:dyDescent="0.25">
      <c r="A26" s="34" t="s">
        <v>132</v>
      </c>
      <c r="B26" s="33"/>
      <c r="C26" s="32"/>
      <c r="D26" s="32"/>
      <c r="E26" s="32"/>
      <c r="F26" s="32"/>
      <c r="G26" s="32"/>
      <c r="H26" s="32"/>
      <c r="I26" s="32"/>
      <c r="J26" s="32"/>
      <c r="K26" s="32"/>
      <c r="L26" s="32"/>
      <c r="M26" s="39"/>
    </row>
    <row r="27" spans="1:13" x14ac:dyDescent="0.25">
      <c r="A27" s="31" t="s">
        <v>107</v>
      </c>
      <c r="C27" s="29" t="s">
        <v>114</v>
      </c>
      <c r="E27" s="50"/>
      <c r="F27" s="50"/>
      <c r="G27" s="50"/>
      <c r="H27" s="50"/>
      <c r="I27" s="50"/>
      <c r="J27" s="50"/>
      <c r="K27" s="50"/>
      <c r="L27" s="50"/>
    </row>
    <row r="28" spans="1:13" x14ac:dyDescent="0.25">
      <c r="A28" s="31" t="s">
        <v>115</v>
      </c>
      <c r="C28" s="29" t="s">
        <v>133</v>
      </c>
      <c r="E28" s="50"/>
      <c r="F28" s="50"/>
      <c r="G28" s="50"/>
      <c r="H28" s="50"/>
      <c r="I28" s="50"/>
      <c r="J28" s="50"/>
      <c r="K28" s="50"/>
      <c r="L28" s="50"/>
    </row>
    <row r="29" spans="1:13" x14ac:dyDescent="0.25">
      <c r="A29" s="31" t="s">
        <v>134</v>
      </c>
      <c r="C29" s="29"/>
      <c r="E29" s="50"/>
      <c r="F29" s="50"/>
      <c r="G29" s="50"/>
      <c r="H29" s="50"/>
      <c r="I29" s="50"/>
      <c r="J29" s="50"/>
      <c r="K29" s="50"/>
      <c r="L29" s="50"/>
    </row>
    <row r="30" spans="1:13" x14ac:dyDescent="0.25">
      <c r="A30" s="31" t="s">
        <v>135</v>
      </c>
      <c r="C30" s="29"/>
      <c r="E30" s="50"/>
      <c r="F30" s="50"/>
      <c r="G30" s="50"/>
      <c r="H30" s="50"/>
      <c r="I30" s="50"/>
      <c r="J30" s="50"/>
      <c r="K30" s="50"/>
      <c r="L30" s="50"/>
    </row>
    <row r="31" spans="1:13" x14ac:dyDescent="0.25">
      <c r="A31" s="31" t="s">
        <v>118</v>
      </c>
      <c r="C31" s="29"/>
      <c r="E31" s="50"/>
      <c r="F31" s="50"/>
      <c r="G31" s="50"/>
      <c r="H31" s="50"/>
      <c r="I31" s="50"/>
      <c r="J31" s="50"/>
      <c r="K31" s="50"/>
      <c r="L31" s="50"/>
    </row>
    <row r="32" spans="1:13" x14ac:dyDescent="0.25">
      <c r="A32" s="31" t="s">
        <v>119</v>
      </c>
      <c r="C32" s="29"/>
      <c r="E32" s="50"/>
      <c r="F32" s="50"/>
      <c r="G32" s="50"/>
      <c r="H32" s="50"/>
      <c r="I32" s="50"/>
      <c r="J32" s="50"/>
      <c r="K32" s="50"/>
      <c r="L32" s="50"/>
    </row>
    <row r="33" spans="1:12" x14ac:dyDescent="0.25">
      <c r="A33" s="31" t="s">
        <v>120</v>
      </c>
      <c r="C33" s="29"/>
      <c r="E33" s="50"/>
      <c r="F33" s="50"/>
      <c r="G33" s="50"/>
      <c r="H33" s="50"/>
      <c r="I33" s="50"/>
      <c r="J33" s="50"/>
      <c r="K33" s="50"/>
      <c r="L33" s="50"/>
    </row>
    <row r="34" spans="1:12" x14ac:dyDescent="0.25">
      <c r="A34" s="31" t="s">
        <v>136</v>
      </c>
      <c r="C34" s="29"/>
      <c r="E34" s="50"/>
      <c r="F34" s="50"/>
      <c r="G34" s="50"/>
      <c r="H34" s="50"/>
      <c r="I34" s="50"/>
      <c r="J34" s="50"/>
      <c r="K34" s="50"/>
      <c r="L34" s="50"/>
    </row>
    <row r="35" spans="1:12" x14ac:dyDescent="0.25">
      <c r="A35" s="31" t="s">
        <v>122</v>
      </c>
      <c r="C35" s="29"/>
      <c r="E35" s="50"/>
      <c r="F35" s="50"/>
      <c r="G35" s="50"/>
      <c r="H35" s="50"/>
      <c r="I35" s="50"/>
      <c r="J35" s="50"/>
      <c r="K35" s="50"/>
      <c r="L35" s="50"/>
    </row>
    <row r="36" spans="1:12" x14ac:dyDescent="0.25">
      <c r="A36" s="30" t="s">
        <v>123</v>
      </c>
      <c r="C36" s="52" t="s">
        <v>137</v>
      </c>
      <c r="D36" s="52"/>
      <c r="E36" s="52"/>
      <c r="F36" s="52"/>
      <c r="G36" s="52"/>
      <c r="H36" s="52"/>
      <c r="I36" s="50"/>
      <c r="J36" s="50"/>
      <c r="K36" s="50"/>
      <c r="L36" s="50"/>
    </row>
    <row r="37" spans="1:12" x14ac:dyDescent="0.25">
      <c r="A37" s="29"/>
      <c r="C37" s="50"/>
      <c r="D37" s="29"/>
      <c r="E37" s="50"/>
      <c r="F37" s="50"/>
      <c r="G37" s="50"/>
      <c r="H37" s="50"/>
      <c r="I37" s="50"/>
      <c r="J37" s="50"/>
      <c r="K37" s="50"/>
      <c r="L37" s="50"/>
    </row>
    <row r="38" spans="1:12" x14ac:dyDescent="0.25">
      <c r="A38" s="29"/>
      <c r="C38" s="50"/>
      <c r="D38" s="29"/>
      <c r="E38" s="50"/>
      <c r="F38" s="50"/>
      <c r="G38" s="50"/>
      <c r="H38" s="50"/>
      <c r="I38" s="50"/>
      <c r="J38" s="50"/>
      <c r="K38" s="50"/>
      <c r="L38" s="50"/>
    </row>
    <row r="39" spans="1:12" x14ac:dyDescent="0.25">
      <c r="A39" s="53"/>
      <c r="C39" s="50"/>
      <c r="D39" s="29"/>
      <c r="E39" s="50"/>
      <c r="F39" s="50"/>
      <c r="G39" s="50"/>
      <c r="H39" s="50"/>
      <c r="I39" s="50"/>
      <c r="J39" s="50"/>
      <c r="K39" s="50"/>
      <c r="L39" s="50"/>
    </row>
    <row r="40" spans="1:12" x14ac:dyDescent="0.25">
      <c r="A40" s="53"/>
      <c r="C40" s="50"/>
      <c r="D40" s="29"/>
      <c r="E40" s="50"/>
      <c r="F40" s="50"/>
      <c r="G40" s="50"/>
      <c r="H40" s="50"/>
      <c r="I40" s="50"/>
      <c r="J40" s="50"/>
      <c r="K40" s="50"/>
      <c r="L40" s="50"/>
    </row>
    <row r="41" spans="1:12" x14ac:dyDescent="0.25">
      <c r="A41" s="53"/>
      <c r="C41" s="50"/>
      <c r="D41" s="29"/>
      <c r="E41" s="50"/>
      <c r="F41" s="50"/>
      <c r="G41" s="50"/>
      <c r="H41" s="50"/>
      <c r="I41" s="50"/>
      <c r="J41" s="50"/>
      <c r="K41" s="50"/>
      <c r="L41" s="50"/>
    </row>
    <row r="42" spans="1:12" x14ac:dyDescent="0.25">
      <c r="A42" s="53"/>
      <c r="C42" s="50"/>
      <c r="D42" s="29"/>
      <c r="E42" s="50"/>
      <c r="F42" s="50"/>
      <c r="G42" s="50"/>
      <c r="H42" s="50"/>
      <c r="I42" s="50"/>
      <c r="J42" s="50"/>
      <c r="K42" s="50"/>
      <c r="L42" s="50"/>
    </row>
    <row r="43" spans="1:12" x14ac:dyDescent="0.25">
      <c r="A43" s="53"/>
      <c r="C43" s="50"/>
      <c r="D43" s="29"/>
      <c r="E43" s="50"/>
      <c r="F43" s="50"/>
      <c r="G43" s="50"/>
      <c r="H43" s="50"/>
      <c r="I43" s="50"/>
      <c r="J43" s="50"/>
      <c r="K43" s="50"/>
      <c r="L43" s="50"/>
    </row>
    <row r="44" spans="1:12" x14ac:dyDescent="0.25">
      <c r="A44" s="53"/>
      <c r="C44" s="50"/>
      <c r="D44" s="29"/>
      <c r="E44" s="50"/>
      <c r="F44" s="50"/>
      <c r="G44" s="50"/>
      <c r="H44" s="50"/>
      <c r="I44" s="50"/>
      <c r="J44" s="50"/>
      <c r="K44" s="50"/>
      <c r="L44" s="50"/>
    </row>
    <row r="45" spans="1:12" x14ac:dyDescent="0.25">
      <c r="A45" s="53"/>
      <c r="C45" s="50"/>
      <c r="D45" s="29"/>
      <c r="E45" s="50"/>
      <c r="F45" s="50"/>
      <c r="G45" s="50"/>
      <c r="H45" s="50"/>
      <c r="I45" s="50"/>
      <c r="J45" s="50"/>
      <c r="K45" s="50"/>
      <c r="L45" s="50"/>
    </row>
    <row r="46" spans="1:12" x14ac:dyDescent="0.25">
      <c r="A46" s="53"/>
      <c r="C46" s="50"/>
      <c r="D46" s="29"/>
      <c r="E46" s="50"/>
      <c r="F46" s="50"/>
      <c r="G46" s="50"/>
      <c r="H46" s="50"/>
      <c r="I46" s="50"/>
      <c r="J46" s="50"/>
      <c r="K46" s="50"/>
      <c r="L46" s="50"/>
    </row>
    <row r="47" spans="1:12" x14ac:dyDescent="0.25">
      <c r="A47" s="53"/>
      <c r="C47" s="50"/>
      <c r="D47" s="29"/>
      <c r="E47" s="50"/>
      <c r="F47" s="50"/>
      <c r="G47" s="50"/>
      <c r="H47" s="50"/>
      <c r="I47" s="50"/>
      <c r="J47" s="50"/>
      <c r="K47" s="50"/>
      <c r="L47" s="50"/>
    </row>
    <row r="48" spans="1:12" x14ac:dyDescent="0.25">
      <c r="A48" s="53"/>
      <c r="C48" s="50"/>
      <c r="D48" s="29"/>
      <c r="E48" s="50"/>
      <c r="F48" s="50"/>
      <c r="G48" s="50"/>
      <c r="H48" s="50"/>
      <c r="I48" s="50"/>
      <c r="J48" s="50"/>
      <c r="K48" s="50"/>
      <c r="L48" s="50"/>
    </row>
    <row r="49" spans="1:12" x14ac:dyDescent="0.25">
      <c r="A49" s="53"/>
      <c r="C49" s="50"/>
      <c r="D49" s="29"/>
      <c r="E49" s="50"/>
      <c r="F49" s="50"/>
      <c r="G49" s="50"/>
      <c r="H49" s="50"/>
      <c r="I49" s="50"/>
      <c r="J49" s="50"/>
      <c r="K49" s="50"/>
      <c r="L49" s="50"/>
    </row>
    <row r="50" spans="1:12" x14ac:dyDescent="0.25">
      <c r="A50" s="53"/>
      <c r="C50" s="50"/>
      <c r="D50" s="29"/>
      <c r="E50" s="50"/>
      <c r="F50" s="50"/>
      <c r="G50" s="50"/>
      <c r="H50" s="50"/>
      <c r="I50" s="50"/>
      <c r="J50" s="50"/>
      <c r="K50" s="50"/>
      <c r="L50" s="50"/>
    </row>
    <row r="51" spans="1:12" x14ac:dyDescent="0.25">
      <c r="A51" s="53"/>
      <c r="C51" s="50"/>
      <c r="D51" s="29"/>
      <c r="E51" s="50"/>
      <c r="F51" s="50"/>
      <c r="G51" s="50"/>
      <c r="H51" s="50"/>
      <c r="I51" s="50"/>
      <c r="J51" s="50"/>
      <c r="K51" s="50"/>
      <c r="L51" s="50"/>
    </row>
    <row r="52" spans="1:12" x14ac:dyDescent="0.25">
      <c r="A52" s="53"/>
      <c r="C52" s="50"/>
      <c r="D52" s="29"/>
      <c r="E52" s="50"/>
      <c r="F52" s="50"/>
      <c r="G52" s="50"/>
      <c r="H52" s="50"/>
      <c r="I52" s="50"/>
      <c r="J52" s="50"/>
      <c r="K52" s="50"/>
      <c r="L52" s="50"/>
    </row>
    <row r="53" spans="1:12" x14ac:dyDescent="0.25">
      <c r="A53" s="53"/>
      <c r="C53" s="50"/>
      <c r="D53" s="29"/>
      <c r="E53" s="50"/>
      <c r="F53" s="50"/>
      <c r="G53" s="50"/>
      <c r="H53" s="50"/>
      <c r="I53" s="50"/>
      <c r="J53" s="50"/>
      <c r="K53" s="50"/>
      <c r="L53" s="50"/>
    </row>
    <row r="54" spans="1:12" x14ac:dyDescent="0.25">
      <c r="A54" s="53"/>
      <c r="C54" s="50"/>
      <c r="D54" s="29"/>
      <c r="E54" s="50"/>
      <c r="F54" s="50"/>
      <c r="G54" s="50"/>
      <c r="H54" s="50"/>
      <c r="I54" s="50"/>
      <c r="J54" s="50"/>
      <c r="K54" s="50"/>
      <c r="L54" s="50"/>
    </row>
    <row r="55" spans="1:12" x14ac:dyDescent="0.25">
      <c r="A55" s="53"/>
      <c r="C55" s="50"/>
      <c r="D55" s="29"/>
      <c r="E55" s="50"/>
      <c r="F55" s="50"/>
      <c r="G55" s="50"/>
      <c r="H55" s="50"/>
      <c r="I55" s="50"/>
      <c r="J55" s="50"/>
      <c r="K55" s="50"/>
      <c r="L55" s="50"/>
    </row>
    <row r="56" spans="1:12" x14ac:dyDescent="0.25">
      <c r="A56" s="53"/>
      <c r="C56" s="50"/>
      <c r="D56" s="29"/>
      <c r="E56" s="50"/>
      <c r="F56" s="50"/>
      <c r="G56" s="50"/>
      <c r="H56" s="50"/>
      <c r="I56" s="50"/>
      <c r="J56" s="50"/>
      <c r="K56" s="50"/>
      <c r="L56" s="50"/>
    </row>
    <row r="57" spans="1:12" x14ac:dyDescent="0.25">
      <c r="A57" s="53"/>
      <c r="C57" s="50"/>
      <c r="D57" s="29"/>
      <c r="E57" s="50"/>
      <c r="F57" s="50"/>
      <c r="G57" s="50"/>
      <c r="H57" s="50"/>
      <c r="I57" s="50"/>
      <c r="J57" s="50"/>
      <c r="K57" s="50"/>
      <c r="L57" s="50"/>
    </row>
    <row r="58" spans="1:12" x14ac:dyDescent="0.25">
      <c r="A58" s="53"/>
      <c r="C58" s="50"/>
      <c r="D58" s="29"/>
      <c r="E58" s="50"/>
      <c r="F58" s="50"/>
      <c r="G58" s="50"/>
      <c r="H58" s="50"/>
      <c r="I58" s="50"/>
      <c r="J58" s="50"/>
      <c r="K58" s="50"/>
      <c r="L58" s="50"/>
    </row>
    <row r="59" spans="1:12" x14ac:dyDescent="0.25">
      <c r="A59" s="53"/>
      <c r="C59" s="50"/>
      <c r="D59" s="29"/>
      <c r="E59" s="50"/>
      <c r="F59" s="50"/>
      <c r="G59" s="50"/>
      <c r="H59" s="50"/>
      <c r="I59" s="50"/>
      <c r="J59" s="50"/>
      <c r="K59" s="50"/>
      <c r="L59" s="50"/>
    </row>
    <row r="60" spans="1:12" x14ac:dyDescent="0.25">
      <c r="A60" s="53"/>
      <c r="C60" s="50"/>
      <c r="D60" s="29"/>
      <c r="E60" s="50"/>
      <c r="F60" s="50"/>
      <c r="G60" s="50"/>
      <c r="H60" s="50"/>
      <c r="I60" s="50"/>
      <c r="J60" s="50"/>
      <c r="K60" s="50"/>
      <c r="L60" s="50"/>
    </row>
    <row r="61" spans="1:12" x14ac:dyDescent="0.25">
      <c r="A61" s="53"/>
      <c r="C61" s="50"/>
      <c r="D61" s="29"/>
      <c r="E61" s="50"/>
      <c r="F61" s="50"/>
      <c r="G61" s="50"/>
      <c r="H61" s="50"/>
      <c r="I61" s="50"/>
      <c r="J61" s="50"/>
      <c r="K61" s="50"/>
      <c r="L61" s="50"/>
    </row>
    <row r="62" spans="1:12" x14ac:dyDescent="0.25">
      <c r="A62" s="53"/>
      <c r="C62" s="50"/>
      <c r="D62" s="29"/>
      <c r="E62" s="50"/>
      <c r="F62" s="50"/>
      <c r="G62" s="50"/>
      <c r="H62" s="50"/>
      <c r="I62" s="50"/>
      <c r="J62" s="50"/>
      <c r="K62" s="50"/>
      <c r="L62" s="50"/>
    </row>
    <row r="63" spans="1:12" x14ac:dyDescent="0.25">
      <c r="A63" s="53"/>
      <c r="C63" s="50"/>
      <c r="D63" s="29"/>
      <c r="E63" s="50"/>
      <c r="F63" s="50"/>
      <c r="G63" s="50"/>
      <c r="H63" s="50"/>
      <c r="I63" s="50"/>
      <c r="J63" s="50"/>
      <c r="K63" s="50"/>
      <c r="L63" s="50"/>
    </row>
    <row r="64" spans="1:12" x14ac:dyDescent="0.25">
      <c r="A64" s="53"/>
      <c r="C64" s="50"/>
      <c r="D64" s="29"/>
      <c r="E64" s="50"/>
      <c r="F64" s="50"/>
      <c r="G64" s="50"/>
      <c r="H64" s="50"/>
      <c r="I64" s="50"/>
      <c r="J64" s="50"/>
      <c r="K64" s="50"/>
      <c r="L64" s="50"/>
    </row>
    <row r="65" spans="1:12" x14ac:dyDescent="0.25">
      <c r="A65" s="53"/>
      <c r="C65" s="50"/>
      <c r="D65" s="29"/>
      <c r="E65" s="50"/>
      <c r="F65" s="50"/>
      <c r="G65" s="50"/>
      <c r="H65" s="50"/>
      <c r="I65" s="50"/>
      <c r="J65" s="50"/>
      <c r="K65" s="50"/>
      <c r="L65" s="50"/>
    </row>
    <row r="66" spans="1:12" x14ac:dyDescent="0.25">
      <c r="A66" s="53"/>
      <c r="C66" s="50"/>
      <c r="D66" s="29"/>
      <c r="E66" s="50"/>
      <c r="F66" s="50"/>
      <c r="G66" s="50"/>
      <c r="H66" s="50"/>
      <c r="I66" s="50"/>
      <c r="J66" s="50"/>
      <c r="K66" s="50"/>
      <c r="L66" s="50"/>
    </row>
    <row r="67" spans="1:12" x14ac:dyDescent="0.25">
      <c r="A67" s="53"/>
      <c r="C67" s="50"/>
      <c r="D67" s="29"/>
      <c r="E67" s="50"/>
      <c r="F67" s="50"/>
      <c r="G67" s="50"/>
      <c r="H67" s="50"/>
      <c r="I67" s="50"/>
      <c r="J67" s="50"/>
      <c r="K67" s="50"/>
      <c r="L67" s="50"/>
    </row>
    <row r="68" spans="1:12" x14ac:dyDescent="0.25">
      <c r="A68" s="53"/>
      <c r="C68" s="50"/>
      <c r="D68" s="29"/>
      <c r="E68" s="50"/>
      <c r="F68" s="50"/>
      <c r="G68" s="50"/>
      <c r="H68" s="50"/>
      <c r="I68" s="50"/>
      <c r="J68" s="50"/>
      <c r="K68" s="50"/>
      <c r="L68" s="50"/>
    </row>
    <row r="69" spans="1:12" x14ac:dyDescent="0.25">
      <c r="A69" s="53"/>
      <c r="C69" s="50"/>
      <c r="D69" s="29"/>
      <c r="E69" s="50"/>
      <c r="F69" s="50"/>
      <c r="G69" s="50"/>
      <c r="H69" s="50"/>
      <c r="I69" s="50"/>
      <c r="J69" s="50"/>
      <c r="K69" s="50"/>
      <c r="L69" s="50"/>
    </row>
    <row r="70" spans="1:12" x14ac:dyDescent="0.25">
      <c r="A70" s="53"/>
      <c r="C70" s="50"/>
      <c r="D70" s="29"/>
      <c r="E70" s="50"/>
      <c r="F70" s="50"/>
      <c r="G70" s="50"/>
      <c r="H70" s="50"/>
      <c r="I70" s="50"/>
      <c r="J70" s="50"/>
      <c r="K70" s="50"/>
      <c r="L70" s="50"/>
    </row>
    <row r="71" spans="1:12" x14ac:dyDescent="0.25">
      <c r="A71" s="53"/>
      <c r="C71" s="50"/>
      <c r="D71" s="29"/>
      <c r="E71" s="50"/>
      <c r="F71" s="50"/>
      <c r="G71" s="50"/>
      <c r="H71" s="50"/>
      <c r="I71" s="50"/>
      <c r="J71" s="50"/>
      <c r="K71" s="50"/>
      <c r="L71" s="50"/>
    </row>
    <row r="72" spans="1:12" x14ac:dyDescent="0.25">
      <c r="A72" s="53"/>
      <c r="C72" s="50"/>
      <c r="D72" s="29"/>
      <c r="E72" s="50"/>
      <c r="F72" s="50"/>
      <c r="G72" s="50"/>
      <c r="H72" s="50"/>
      <c r="I72" s="50"/>
      <c r="J72" s="50"/>
      <c r="K72" s="50"/>
      <c r="L72" s="50"/>
    </row>
    <row r="73" spans="1:12" x14ac:dyDescent="0.25">
      <c r="A73" s="53"/>
      <c r="C73" s="50"/>
      <c r="D73" s="29"/>
      <c r="E73" s="50"/>
      <c r="F73" s="50"/>
      <c r="G73" s="50"/>
      <c r="H73" s="50"/>
      <c r="I73" s="50"/>
      <c r="J73" s="50"/>
      <c r="K73" s="50"/>
      <c r="L73" s="50"/>
    </row>
    <row r="74" spans="1:12" x14ac:dyDescent="0.25">
      <c r="A74" s="53"/>
      <c r="C74" s="50"/>
      <c r="D74" s="29"/>
      <c r="E74" s="50"/>
      <c r="F74" s="50"/>
      <c r="G74" s="50"/>
      <c r="H74" s="50"/>
      <c r="I74" s="50"/>
      <c r="J74" s="50"/>
      <c r="K74" s="50"/>
      <c r="L74" s="50"/>
    </row>
    <row r="75" spans="1:12" x14ac:dyDescent="0.25">
      <c r="A75" s="53"/>
      <c r="C75" s="50"/>
      <c r="D75" s="29"/>
      <c r="E75" s="50"/>
      <c r="F75" s="50"/>
      <c r="G75" s="50"/>
      <c r="H75" s="50"/>
      <c r="I75" s="50"/>
      <c r="J75" s="50"/>
      <c r="K75" s="50"/>
      <c r="L75" s="50"/>
    </row>
    <row r="76" spans="1:12" x14ac:dyDescent="0.25">
      <c r="A76" s="53"/>
      <c r="C76" s="50"/>
      <c r="D76" s="29"/>
      <c r="E76" s="50"/>
      <c r="F76" s="50"/>
      <c r="G76" s="50"/>
      <c r="H76" s="50"/>
      <c r="I76" s="50"/>
      <c r="J76" s="50"/>
      <c r="K76" s="50"/>
      <c r="L76" s="50"/>
    </row>
    <row r="77" spans="1:12" x14ac:dyDescent="0.25">
      <c r="A77" s="53"/>
      <c r="C77" s="50"/>
      <c r="D77" s="29"/>
      <c r="E77" s="50"/>
      <c r="F77" s="50"/>
      <c r="G77" s="50"/>
      <c r="H77" s="50"/>
      <c r="I77" s="50"/>
      <c r="J77" s="50"/>
      <c r="K77" s="50"/>
      <c r="L77" s="50"/>
    </row>
    <row r="78" spans="1:12" x14ac:dyDescent="0.25">
      <c r="A78" s="53"/>
      <c r="C78" s="50"/>
      <c r="D78" s="29"/>
      <c r="E78" s="50"/>
      <c r="F78" s="50"/>
      <c r="G78" s="50"/>
      <c r="H78" s="50"/>
      <c r="I78" s="50"/>
      <c r="J78" s="50"/>
      <c r="K78" s="50"/>
      <c r="L78" s="50"/>
    </row>
    <row r="79" spans="1:12" x14ac:dyDescent="0.25">
      <c r="A79" s="53"/>
      <c r="C79" s="50"/>
      <c r="D79" s="29"/>
      <c r="E79" s="50"/>
      <c r="F79" s="50"/>
      <c r="G79" s="50"/>
      <c r="H79" s="50"/>
      <c r="I79" s="50"/>
      <c r="J79" s="50"/>
      <c r="K79" s="50"/>
      <c r="L79" s="50"/>
    </row>
    <row r="80" spans="1:12" x14ac:dyDescent="0.25">
      <c r="A80" s="53"/>
      <c r="C80" s="50"/>
      <c r="D80" s="29"/>
      <c r="E80" s="50"/>
      <c r="F80" s="50"/>
      <c r="G80" s="50"/>
      <c r="H80" s="50"/>
      <c r="I80" s="50"/>
      <c r="J80" s="50"/>
      <c r="K80" s="50"/>
      <c r="L80" s="50"/>
    </row>
    <row r="81" spans="1:12" x14ac:dyDescent="0.25">
      <c r="A81" s="53"/>
      <c r="C81" s="50"/>
      <c r="D81" s="29"/>
      <c r="E81" s="50"/>
      <c r="F81" s="50"/>
      <c r="G81" s="50"/>
      <c r="H81" s="50"/>
      <c r="I81" s="50"/>
      <c r="J81" s="50"/>
      <c r="K81" s="50"/>
      <c r="L81" s="50"/>
    </row>
    <row r="82" spans="1:12" x14ac:dyDescent="0.25">
      <c r="A82" s="53"/>
      <c r="C82" s="50"/>
      <c r="D82" s="29"/>
      <c r="E82" s="50"/>
      <c r="F82" s="50"/>
      <c r="G82" s="50"/>
      <c r="H82" s="50"/>
      <c r="I82" s="50"/>
      <c r="J82" s="50"/>
      <c r="K82" s="50"/>
      <c r="L82" s="50"/>
    </row>
    <row r="83" spans="1:12" x14ac:dyDescent="0.25">
      <c r="A83" s="53"/>
      <c r="C83" s="50"/>
      <c r="D83" s="29"/>
      <c r="E83" s="50"/>
      <c r="F83" s="50"/>
      <c r="G83" s="50"/>
      <c r="H83" s="50"/>
      <c r="I83" s="50"/>
      <c r="J83" s="50"/>
      <c r="K83" s="50"/>
      <c r="L83" s="50"/>
    </row>
    <row r="84" spans="1:12" x14ac:dyDescent="0.25">
      <c r="A84" s="53"/>
      <c r="C84" s="50"/>
      <c r="D84" s="29"/>
      <c r="E84" s="50"/>
      <c r="F84" s="50"/>
      <c r="G84" s="50"/>
      <c r="H84" s="50"/>
      <c r="I84" s="50"/>
      <c r="J84" s="50"/>
      <c r="K84" s="50"/>
      <c r="L84" s="50"/>
    </row>
    <row r="85" spans="1:12" x14ac:dyDescent="0.25">
      <c r="A85" s="53"/>
      <c r="C85" s="50"/>
      <c r="D85" s="29"/>
      <c r="E85" s="50"/>
      <c r="F85" s="50"/>
      <c r="G85" s="50"/>
      <c r="H85" s="50"/>
      <c r="I85" s="50"/>
      <c r="J85" s="50"/>
      <c r="K85" s="50"/>
      <c r="L85" s="50"/>
    </row>
    <row r="86" spans="1:12" x14ac:dyDescent="0.25">
      <c r="A86" s="53"/>
      <c r="C86" s="50"/>
      <c r="D86" s="29"/>
      <c r="E86" s="50"/>
      <c r="F86" s="50"/>
      <c r="G86" s="50"/>
      <c r="H86" s="50"/>
      <c r="I86" s="50"/>
      <c r="J86" s="50"/>
      <c r="K86" s="50"/>
      <c r="L86" s="50"/>
    </row>
    <row r="87" spans="1:12" x14ac:dyDescent="0.25">
      <c r="A87" s="53"/>
      <c r="C87" s="50"/>
      <c r="D87" s="29"/>
      <c r="E87" s="50"/>
      <c r="F87" s="50"/>
      <c r="G87" s="50"/>
      <c r="H87" s="50"/>
      <c r="I87" s="50"/>
      <c r="J87" s="50"/>
      <c r="K87" s="50"/>
      <c r="L87" s="50"/>
    </row>
    <row r="88" spans="1:12" x14ac:dyDescent="0.25">
      <c r="A88" s="53"/>
      <c r="C88" s="50"/>
      <c r="D88" s="29"/>
      <c r="E88" s="50"/>
      <c r="F88" s="50"/>
      <c r="G88" s="50"/>
      <c r="H88" s="50"/>
      <c r="I88" s="50"/>
      <c r="J88" s="50"/>
      <c r="K88" s="50"/>
      <c r="L88" s="50"/>
    </row>
    <row r="89" spans="1:12" x14ac:dyDescent="0.25">
      <c r="A89" s="53"/>
      <c r="C89" s="50"/>
      <c r="D89" s="29"/>
      <c r="E89" s="50"/>
      <c r="F89" s="50"/>
      <c r="G89" s="50"/>
      <c r="H89" s="50"/>
      <c r="I89" s="50"/>
      <c r="J89" s="50"/>
      <c r="K89" s="50"/>
      <c r="L89" s="50"/>
    </row>
    <row r="90" spans="1:12" x14ac:dyDescent="0.25">
      <c r="A90" s="53"/>
      <c r="C90" s="50"/>
      <c r="D90" s="29"/>
      <c r="E90" s="50"/>
      <c r="F90" s="50"/>
      <c r="G90" s="50"/>
      <c r="H90" s="50"/>
      <c r="I90" s="50"/>
      <c r="J90" s="50"/>
      <c r="K90" s="50"/>
      <c r="L90" s="50"/>
    </row>
    <row r="91" spans="1:12" x14ac:dyDescent="0.25">
      <c r="A91" s="53"/>
      <c r="C91" s="50"/>
      <c r="D91" s="29"/>
      <c r="E91" s="50"/>
      <c r="F91" s="50"/>
      <c r="G91" s="50"/>
      <c r="H91" s="50"/>
      <c r="I91" s="50"/>
      <c r="J91" s="50"/>
      <c r="K91" s="50"/>
      <c r="L91" s="50"/>
    </row>
    <row r="92" spans="1:12" x14ac:dyDescent="0.25">
      <c r="A92" s="53"/>
      <c r="C92" s="50"/>
      <c r="D92" s="29"/>
      <c r="E92" s="50"/>
      <c r="F92" s="50"/>
      <c r="G92" s="50"/>
      <c r="H92" s="50"/>
      <c r="I92" s="50"/>
      <c r="J92" s="50"/>
      <c r="K92" s="50"/>
      <c r="L92" s="50"/>
    </row>
    <row r="93" spans="1:12" x14ac:dyDescent="0.25">
      <c r="A93" s="53"/>
      <c r="C93" s="50"/>
      <c r="D93" s="29"/>
      <c r="E93" s="50"/>
      <c r="F93" s="50"/>
      <c r="G93" s="50"/>
      <c r="H93" s="50"/>
      <c r="I93" s="50"/>
      <c r="J93" s="50"/>
      <c r="K93" s="50"/>
      <c r="L93" s="50"/>
    </row>
    <row r="94" spans="1:12" x14ac:dyDescent="0.25">
      <c r="A94" s="53"/>
      <c r="C94" s="50"/>
      <c r="D94" s="29"/>
      <c r="E94" s="50"/>
      <c r="F94" s="50"/>
      <c r="G94" s="50"/>
      <c r="H94" s="50"/>
      <c r="I94" s="50"/>
      <c r="J94" s="50"/>
      <c r="K94" s="50"/>
      <c r="L94" s="50"/>
    </row>
    <row r="95" spans="1:12" x14ac:dyDescent="0.25">
      <c r="A95" s="53"/>
      <c r="C95" s="50"/>
      <c r="D95" s="29"/>
      <c r="E95" s="50"/>
      <c r="F95" s="50"/>
      <c r="G95" s="50"/>
      <c r="H95" s="50"/>
      <c r="I95" s="50"/>
      <c r="J95" s="50"/>
      <c r="K95" s="50"/>
      <c r="L95" s="50"/>
    </row>
    <row r="96" spans="1:12" x14ac:dyDescent="0.25">
      <c r="A96" s="53"/>
      <c r="C96" s="50"/>
      <c r="D96" s="29"/>
      <c r="E96" s="50"/>
      <c r="F96" s="50"/>
      <c r="G96" s="50"/>
      <c r="H96" s="50"/>
      <c r="I96" s="50"/>
      <c r="J96" s="50"/>
      <c r="K96" s="50"/>
      <c r="L96" s="50"/>
    </row>
    <row r="97" spans="1:12" x14ac:dyDescent="0.25">
      <c r="A97" s="53"/>
      <c r="C97" s="50"/>
      <c r="D97" s="29"/>
      <c r="E97" s="50"/>
      <c r="F97" s="50"/>
      <c r="G97" s="50"/>
      <c r="H97" s="50"/>
      <c r="I97" s="50"/>
      <c r="J97" s="50"/>
      <c r="K97" s="50"/>
      <c r="L97" s="50"/>
    </row>
    <row r="98" spans="1:12" x14ac:dyDescent="0.25">
      <c r="A98" s="53"/>
      <c r="C98" s="50"/>
      <c r="D98" s="29"/>
      <c r="E98" s="50"/>
      <c r="F98" s="50"/>
      <c r="G98" s="50"/>
      <c r="H98" s="50"/>
      <c r="I98" s="50"/>
      <c r="J98" s="50"/>
      <c r="K98" s="50"/>
      <c r="L98" s="50"/>
    </row>
    <row r="99" spans="1:12" x14ac:dyDescent="0.25">
      <c r="A99" s="53"/>
      <c r="C99" s="50"/>
      <c r="D99" s="29"/>
      <c r="E99" s="50"/>
      <c r="F99" s="50"/>
      <c r="G99" s="50"/>
      <c r="H99" s="50"/>
      <c r="I99" s="50"/>
      <c r="J99" s="50"/>
      <c r="K99" s="50"/>
      <c r="L99" s="50"/>
    </row>
    <row r="100" spans="1:12" x14ac:dyDescent="0.25">
      <c r="A100" s="53"/>
      <c r="C100" s="50"/>
      <c r="D100" s="29"/>
      <c r="E100" s="50"/>
      <c r="F100" s="50"/>
      <c r="G100" s="50"/>
      <c r="H100" s="50"/>
      <c r="I100" s="50"/>
      <c r="J100" s="50"/>
      <c r="K100" s="50"/>
      <c r="L100" s="50"/>
    </row>
    <row r="101" spans="1:12" x14ac:dyDescent="0.25">
      <c r="A101" s="53"/>
      <c r="C101" s="50"/>
      <c r="D101" s="29"/>
      <c r="E101" s="50"/>
      <c r="F101" s="50"/>
      <c r="G101" s="50"/>
      <c r="H101" s="50"/>
      <c r="I101" s="50"/>
      <c r="J101" s="50"/>
      <c r="K101" s="50"/>
      <c r="L101" s="50"/>
    </row>
    <row r="102" spans="1:12" x14ac:dyDescent="0.25">
      <c r="A102" s="53"/>
      <c r="C102" s="50"/>
      <c r="D102" s="29"/>
      <c r="E102" s="50"/>
      <c r="F102" s="50"/>
      <c r="G102" s="50"/>
      <c r="H102" s="50"/>
      <c r="I102" s="50"/>
      <c r="J102" s="50"/>
      <c r="K102" s="50"/>
      <c r="L102" s="50"/>
    </row>
    <row r="103" spans="1:12" x14ac:dyDescent="0.25">
      <c r="A103" s="53"/>
      <c r="C103" s="50"/>
      <c r="D103" s="29"/>
      <c r="E103" s="50"/>
      <c r="F103" s="50"/>
      <c r="G103" s="50"/>
      <c r="H103" s="50"/>
      <c r="I103" s="50"/>
      <c r="J103" s="50"/>
      <c r="K103" s="50"/>
      <c r="L103" s="50"/>
    </row>
    <row r="104" spans="1:12" x14ac:dyDescent="0.25">
      <c r="A104" s="53"/>
      <c r="C104" s="50"/>
      <c r="D104" s="29"/>
      <c r="E104" s="50"/>
      <c r="F104" s="50"/>
      <c r="G104" s="50"/>
      <c r="H104" s="50"/>
      <c r="I104" s="50"/>
      <c r="J104" s="50"/>
      <c r="K104" s="50"/>
      <c r="L104" s="50"/>
    </row>
    <row r="105" spans="1:12" x14ac:dyDescent="0.25">
      <c r="A105" s="53"/>
      <c r="C105" s="50"/>
      <c r="D105" s="29"/>
      <c r="E105" s="50"/>
      <c r="F105" s="50"/>
      <c r="G105" s="50"/>
      <c r="H105" s="50"/>
      <c r="I105" s="50"/>
      <c r="J105" s="50"/>
      <c r="K105" s="50"/>
      <c r="L105" s="50"/>
    </row>
    <row r="106" spans="1:12" x14ac:dyDescent="0.25">
      <c r="A106" s="53"/>
      <c r="C106" s="50"/>
      <c r="D106" s="29"/>
      <c r="E106" s="50"/>
      <c r="F106" s="50"/>
      <c r="G106" s="50"/>
      <c r="H106" s="50"/>
      <c r="I106" s="50"/>
      <c r="J106" s="50"/>
      <c r="K106" s="50"/>
      <c r="L106" s="50"/>
    </row>
    <row r="107" spans="1:12" x14ac:dyDescent="0.25">
      <c r="A107" s="53"/>
      <c r="C107" s="50"/>
      <c r="D107" s="29"/>
      <c r="E107" s="50"/>
      <c r="F107" s="50"/>
      <c r="G107" s="50"/>
      <c r="H107" s="50"/>
      <c r="I107" s="50"/>
      <c r="J107" s="50"/>
      <c r="K107" s="50"/>
      <c r="L107" s="50"/>
    </row>
    <row r="108" spans="1:12" x14ac:dyDescent="0.25">
      <c r="A108" s="53"/>
      <c r="C108" s="50"/>
      <c r="D108" s="29"/>
      <c r="E108" s="50"/>
      <c r="F108" s="50"/>
      <c r="G108" s="50"/>
      <c r="H108" s="50"/>
      <c r="I108" s="50"/>
      <c r="J108" s="50"/>
      <c r="K108" s="50"/>
      <c r="L108" s="50"/>
    </row>
    <row r="109" spans="1:12" x14ac:dyDescent="0.25">
      <c r="A109" s="53"/>
      <c r="C109" s="50"/>
      <c r="D109" s="29"/>
      <c r="E109" s="50"/>
      <c r="F109" s="50"/>
      <c r="G109" s="50"/>
      <c r="H109" s="50"/>
      <c r="I109" s="50"/>
      <c r="J109" s="50"/>
      <c r="K109" s="50"/>
      <c r="L109" s="50"/>
    </row>
    <row r="145" spans="4:4" x14ac:dyDescent="0.25">
      <c r="D145" s="28" t="e">
        <f>SUM(Summations!B3º)</f>
        <v>#NAME?</v>
      </c>
    </row>
  </sheetData>
  <sheetProtection sheet="1" selectLockedCells="1" selectUnlockedCells="1"/>
  <mergeCells count="2">
    <mergeCell ref="F17:G17"/>
    <mergeCell ref="F16:G16"/>
  </mergeCells>
  <phoneticPr fontId="25" type="noConversion"/>
  <pageMargins left="0.7" right="0.7" top="0.75" bottom="0.75" header="0.3" footer="0.3"/>
  <pageSetup paperSize="8" scale="51" fitToHeight="0"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31">
    <tabColor rgb="FFB381D9"/>
  </sheetPr>
  <dimension ref="A1:L21"/>
  <sheetViews>
    <sheetView zoomScale="85" zoomScaleNormal="85" workbookViewId="0">
      <pane ySplit="1" topLeftCell="A5" activePane="bottomLeft" state="frozen"/>
      <selection sqref="A1:XFD1048576"/>
      <selection pane="bottomLeft" activeCell="H21" sqref="H21"/>
    </sheetView>
  </sheetViews>
  <sheetFormatPr defaultColWidth="0" defaultRowHeight="15" x14ac:dyDescent="0.25"/>
  <cols>
    <col min="1" max="1" width="12.42578125" style="23" customWidth="1"/>
    <col min="2" max="2" width="15.7109375" style="23" customWidth="1"/>
    <col min="3" max="8" width="12.42578125" style="23" customWidth="1"/>
    <col min="9" max="9" width="91.42578125" style="23" bestFit="1" customWidth="1"/>
    <col min="10" max="16384" width="8.7109375" style="23" hidden="1"/>
  </cols>
  <sheetData>
    <row r="1" spans="1:12" ht="43.9" customHeight="1" x14ac:dyDescent="0.25">
      <c r="A1" s="22" t="s">
        <v>106</v>
      </c>
      <c r="B1" s="22" t="s">
        <v>107</v>
      </c>
      <c r="C1" s="22" t="s">
        <v>95</v>
      </c>
      <c r="D1" s="22" t="s">
        <v>96</v>
      </c>
      <c r="E1" s="22" t="s">
        <v>97</v>
      </c>
      <c r="F1" s="22" t="s">
        <v>98</v>
      </c>
      <c r="G1" s="22" t="s">
        <v>138</v>
      </c>
      <c r="H1" s="22" t="s">
        <v>139</v>
      </c>
      <c r="I1"/>
    </row>
    <row r="2" spans="1:12" s="16" customFormat="1" x14ac:dyDescent="0.25">
      <c r="A2" s="145" t="s">
        <v>112</v>
      </c>
      <c r="B2" s="146" t="s">
        <v>185</v>
      </c>
      <c r="C2" s="269" t="s">
        <v>206</v>
      </c>
      <c r="D2" s="269" t="s">
        <v>207</v>
      </c>
      <c r="E2" s="270">
        <v>1</v>
      </c>
      <c r="F2" s="270">
        <v>999</v>
      </c>
      <c r="G2" s="270" t="s">
        <v>63</v>
      </c>
      <c r="H2" s="270">
        <v>999</v>
      </c>
      <c r="I2" s="349" t="s">
        <v>436</v>
      </c>
      <c r="J2" s="147"/>
      <c r="K2" s="147"/>
      <c r="L2" s="147"/>
    </row>
    <row r="3" spans="1:12" s="16" customFormat="1" x14ac:dyDescent="0.25">
      <c r="A3" s="145" t="s">
        <v>112</v>
      </c>
      <c r="B3" s="146" t="s">
        <v>185</v>
      </c>
      <c r="C3" s="271" t="s">
        <v>208</v>
      </c>
      <c r="D3" s="271" t="s">
        <v>390</v>
      </c>
      <c r="E3" s="270">
        <v>2</v>
      </c>
      <c r="F3" s="270">
        <v>999</v>
      </c>
      <c r="G3" s="270" t="s">
        <v>63</v>
      </c>
      <c r="H3" s="270">
        <v>999</v>
      </c>
      <c r="I3" s="271" t="s">
        <v>449</v>
      </c>
      <c r="J3" s="147"/>
      <c r="K3" s="147"/>
      <c r="L3" s="147"/>
    </row>
    <row r="4" spans="1:12" x14ac:dyDescent="0.25">
      <c r="A4" t="s">
        <v>112</v>
      </c>
      <c r="B4" s="268" t="s">
        <v>379</v>
      </c>
      <c r="C4" s="268" t="s">
        <v>103</v>
      </c>
      <c r="D4" s="267" t="s">
        <v>389</v>
      </c>
      <c r="E4" s="268">
        <v>1</v>
      </c>
      <c r="F4" s="268">
        <v>1</v>
      </c>
      <c r="G4" s="267" t="s">
        <v>63</v>
      </c>
      <c r="H4" s="268">
        <v>999</v>
      </c>
      <c r="I4"/>
    </row>
    <row r="5" spans="1:12" x14ac:dyDescent="0.25">
      <c r="A5" t="s">
        <v>112</v>
      </c>
      <c r="B5" s="40" t="s">
        <v>369</v>
      </c>
      <c r="C5" s="40" t="s">
        <v>103</v>
      </c>
      <c r="D5" s="40" t="s">
        <v>103</v>
      </c>
      <c r="E5" s="23">
        <v>999</v>
      </c>
      <c r="F5" s="23">
        <v>999</v>
      </c>
      <c r="G5" s="40" t="s">
        <v>63</v>
      </c>
      <c r="H5" s="23">
        <v>1</v>
      </c>
      <c r="I5"/>
    </row>
    <row r="6" spans="1:12" x14ac:dyDescent="0.25">
      <c r="A6" t="s">
        <v>112</v>
      </c>
      <c r="B6" s="40" t="s">
        <v>369</v>
      </c>
      <c r="C6" s="40" t="s">
        <v>386</v>
      </c>
      <c r="D6" s="40" t="s">
        <v>406</v>
      </c>
      <c r="E6" s="23">
        <v>1</v>
      </c>
      <c r="F6" s="23">
        <v>999</v>
      </c>
      <c r="G6" s="40" t="s">
        <v>104</v>
      </c>
      <c r="H6" s="23">
        <v>1</v>
      </c>
      <c r="I6"/>
    </row>
    <row r="7" spans="1:12" x14ac:dyDescent="0.25">
      <c r="A7" t="s">
        <v>112</v>
      </c>
      <c r="B7" s="40" t="s">
        <v>369</v>
      </c>
      <c r="C7" s="40" t="s">
        <v>438</v>
      </c>
      <c r="D7" s="40" t="s">
        <v>438</v>
      </c>
      <c r="E7" s="23">
        <v>999</v>
      </c>
      <c r="F7" s="23">
        <v>999</v>
      </c>
      <c r="G7" s="40" t="s">
        <v>63</v>
      </c>
      <c r="H7" s="23">
        <v>1</v>
      </c>
      <c r="I7"/>
    </row>
    <row r="8" spans="1:12" x14ac:dyDescent="0.25">
      <c r="A8" t="s">
        <v>112</v>
      </c>
      <c r="B8" s="40" t="s">
        <v>370</v>
      </c>
      <c r="C8" s="40" t="s">
        <v>103</v>
      </c>
      <c r="D8" s="40" t="s">
        <v>103</v>
      </c>
      <c r="E8" s="23">
        <v>999</v>
      </c>
      <c r="F8" s="23">
        <v>999</v>
      </c>
      <c r="G8" s="40" t="s">
        <v>63</v>
      </c>
      <c r="H8" s="23">
        <v>1</v>
      </c>
      <c r="I8"/>
    </row>
    <row r="9" spans="1:12" x14ac:dyDescent="0.25">
      <c r="A9" t="s">
        <v>112</v>
      </c>
      <c r="B9" s="40" t="s">
        <v>370</v>
      </c>
      <c r="C9" s="40" t="s">
        <v>386</v>
      </c>
      <c r="D9" s="40" t="s">
        <v>451</v>
      </c>
      <c r="E9" s="23">
        <v>1</v>
      </c>
      <c r="F9" s="23">
        <v>999</v>
      </c>
      <c r="G9" s="40" t="s">
        <v>104</v>
      </c>
      <c r="H9" s="23">
        <v>1</v>
      </c>
      <c r="I9"/>
    </row>
    <row r="10" spans="1:12" x14ac:dyDescent="0.25">
      <c r="A10" t="s">
        <v>112</v>
      </c>
      <c r="B10" s="40" t="s">
        <v>370</v>
      </c>
      <c r="C10" s="40" t="s">
        <v>445</v>
      </c>
      <c r="D10" s="40" t="s">
        <v>445</v>
      </c>
      <c r="E10" s="23">
        <v>999</v>
      </c>
      <c r="F10" s="23">
        <v>999</v>
      </c>
      <c r="G10" s="40" t="s">
        <v>63</v>
      </c>
      <c r="H10" s="23">
        <v>1</v>
      </c>
      <c r="I10"/>
    </row>
    <row r="11" spans="1:12" x14ac:dyDescent="0.25">
      <c r="A11" t="s">
        <v>112</v>
      </c>
      <c r="B11" s="40" t="s">
        <v>326</v>
      </c>
      <c r="C11" s="40" t="s">
        <v>103</v>
      </c>
      <c r="D11" s="40" t="s">
        <v>103</v>
      </c>
      <c r="E11" s="23">
        <v>1</v>
      </c>
      <c r="F11" s="23">
        <v>999</v>
      </c>
      <c r="G11" s="40" t="s">
        <v>63</v>
      </c>
      <c r="H11" s="23">
        <v>1</v>
      </c>
      <c r="I11"/>
    </row>
    <row r="12" spans="1:12" x14ac:dyDescent="0.25">
      <c r="A12" t="s">
        <v>112</v>
      </c>
      <c r="B12" s="40" t="s">
        <v>326</v>
      </c>
      <c r="C12" s="40" t="s">
        <v>386</v>
      </c>
      <c r="D12" s="40" t="s">
        <v>389</v>
      </c>
      <c r="E12" s="23">
        <v>1</v>
      </c>
      <c r="F12" s="23">
        <v>999</v>
      </c>
      <c r="G12" s="40" t="s">
        <v>104</v>
      </c>
      <c r="H12" s="23">
        <v>1</v>
      </c>
      <c r="I12"/>
    </row>
    <row r="13" spans="1:12" x14ac:dyDescent="0.25">
      <c r="A13" t="s">
        <v>112</v>
      </c>
      <c r="B13" s="40" t="s">
        <v>326</v>
      </c>
      <c r="C13" s="40" t="s">
        <v>447</v>
      </c>
      <c r="D13" s="40" t="s">
        <v>447</v>
      </c>
      <c r="E13" s="23">
        <v>999</v>
      </c>
      <c r="F13" s="23">
        <v>999</v>
      </c>
      <c r="G13" s="40" t="s">
        <v>63</v>
      </c>
      <c r="H13" s="23">
        <v>1</v>
      </c>
      <c r="I13"/>
    </row>
    <row r="14" spans="1:12" s="188" customFormat="1" x14ac:dyDescent="0.25">
      <c r="A14" s="187" t="s">
        <v>112</v>
      </c>
      <c r="B14" s="40" t="s">
        <v>372</v>
      </c>
      <c r="C14" s="40" t="s">
        <v>113</v>
      </c>
      <c r="D14" s="40" t="s">
        <v>113</v>
      </c>
      <c r="E14" s="23">
        <v>999</v>
      </c>
      <c r="F14" s="23">
        <v>999</v>
      </c>
      <c r="G14" s="40" t="s">
        <v>63</v>
      </c>
      <c r="H14" s="23">
        <v>999</v>
      </c>
      <c r="I14" s="273" t="s">
        <v>391</v>
      </c>
    </row>
    <row r="15" spans="1:12" x14ac:dyDescent="0.25">
      <c r="A15" t="s">
        <v>112</v>
      </c>
      <c r="B15" s="40" t="s">
        <v>147</v>
      </c>
      <c r="C15" s="40" t="s">
        <v>103</v>
      </c>
      <c r="D15" s="40" t="s">
        <v>103</v>
      </c>
      <c r="E15" s="23">
        <v>1</v>
      </c>
      <c r="F15" s="23">
        <v>999</v>
      </c>
      <c r="G15" s="40" t="s">
        <v>63</v>
      </c>
      <c r="H15" s="23">
        <v>1</v>
      </c>
      <c r="I15" s="273"/>
    </row>
    <row r="16" spans="1:12" x14ac:dyDescent="0.25">
      <c r="A16" t="s">
        <v>112</v>
      </c>
      <c r="B16" s="40" t="s">
        <v>147</v>
      </c>
      <c r="C16" s="40" t="s">
        <v>386</v>
      </c>
      <c r="D16" s="40" t="s">
        <v>389</v>
      </c>
      <c r="E16" s="23">
        <v>1</v>
      </c>
      <c r="F16" s="23">
        <v>999</v>
      </c>
      <c r="G16" s="40" t="s">
        <v>104</v>
      </c>
      <c r="H16" s="23">
        <v>1</v>
      </c>
      <c r="I16" s="273"/>
    </row>
    <row r="17" spans="1:9" x14ac:dyDescent="0.25">
      <c r="A17" t="s">
        <v>112</v>
      </c>
      <c r="B17" s="40" t="s">
        <v>147</v>
      </c>
      <c r="C17" s="40" t="s">
        <v>447</v>
      </c>
      <c r="D17" s="40" t="s">
        <v>447</v>
      </c>
      <c r="E17" s="23">
        <v>999</v>
      </c>
      <c r="F17" s="23">
        <v>999</v>
      </c>
      <c r="G17" s="40" t="s">
        <v>63</v>
      </c>
      <c r="H17" s="23">
        <v>1</v>
      </c>
      <c r="I17" s="273"/>
    </row>
    <row r="18" spans="1:9" x14ac:dyDescent="0.25">
      <c r="A18" s="187" t="s">
        <v>112</v>
      </c>
      <c r="B18" s="40" t="s">
        <v>372</v>
      </c>
      <c r="C18" s="40" t="s">
        <v>583</v>
      </c>
      <c r="D18" s="40" t="s">
        <v>583</v>
      </c>
      <c r="E18" s="23">
        <v>999</v>
      </c>
      <c r="F18" s="23">
        <v>999</v>
      </c>
      <c r="G18" s="40" t="s">
        <v>63</v>
      </c>
      <c r="H18" s="23">
        <v>999</v>
      </c>
      <c r="I18" s="273" t="s">
        <v>584</v>
      </c>
    </row>
    <row r="19" spans="1:9" x14ac:dyDescent="0.25">
      <c r="I19"/>
    </row>
    <row r="20" spans="1:9" x14ac:dyDescent="0.25">
      <c r="B20" s="40"/>
      <c r="C20" s="40"/>
      <c r="D20" s="40"/>
      <c r="G20" s="40"/>
      <c r="I20" s="40"/>
    </row>
    <row r="21" spans="1:9" x14ac:dyDescent="0.25">
      <c r="B21" s="40"/>
    </row>
  </sheetData>
  <sheetProtection sheet="1" selectLockedCells="1" selectUnlockedCells="1"/>
  <phoneticPr fontId="25" type="noConversion"/>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4">
    <tabColor rgb="FFB381D9"/>
  </sheetPr>
  <dimension ref="A1:J8"/>
  <sheetViews>
    <sheetView zoomScale="85" zoomScaleNormal="85" workbookViewId="0">
      <selection activeCell="A9" sqref="A9:XFD10"/>
    </sheetView>
  </sheetViews>
  <sheetFormatPr defaultColWidth="9.28515625" defaultRowHeight="12.75" x14ac:dyDescent="0.2"/>
  <cols>
    <col min="1" max="1" width="9.28515625" style="3"/>
    <col min="2" max="2" width="23.7109375" style="4" customWidth="1"/>
    <col min="3" max="3" width="7.42578125" style="4" customWidth="1"/>
    <col min="4" max="4" width="9.28515625" style="4" customWidth="1"/>
    <col min="5" max="5" width="6.7109375" style="4" customWidth="1"/>
    <col min="6" max="6" width="8.7109375" style="4" customWidth="1"/>
    <col min="7" max="7" width="25.5703125" style="4" customWidth="1"/>
    <col min="8" max="8" width="10.7109375" style="3" bestFit="1" customWidth="1"/>
    <col min="9" max="9" width="11.7109375" style="3" customWidth="1"/>
    <col min="10" max="16384" width="9.28515625" style="3"/>
  </cols>
  <sheetData>
    <row r="1" spans="1:10" ht="60" x14ac:dyDescent="0.2">
      <c r="A1" s="14" t="s">
        <v>106</v>
      </c>
      <c r="B1" s="14" t="s">
        <v>107</v>
      </c>
      <c r="C1" s="14" t="s">
        <v>95</v>
      </c>
      <c r="D1" s="14" t="s">
        <v>96</v>
      </c>
      <c r="E1" s="14" t="s">
        <v>97</v>
      </c>
      <c r="F1" s="14" t="s">
        <v>98</v>
      </c>
      <c r="G1" s="14" t="s">
        <v>140</v>
      </c>
      <c r="H1" s="14" t="s">
        <v>141</v>
      </c>
      <c r="I1" s="14" t="s">
        <v>142</v>
      </c>
      <c r="J1" s="14" t="s">
        <v>139</v>
      </c>
    </row>
    <row r="2" spans="1:10" s="16" customFormat="1" ht="15" x14ac:dyDescent="0.25">
      <c r="A2" t="s">
        <v>112</v>
      </c>
      <c r="B2" s="40" t="s">
        <v>369</v>
      </c>
      <c r="C2" s="40" t="s">
        <v>387</v>
      </c>
      <c r="D2" s="40" t="s">
        <v>387</v>
      </c>
      <c r="E2" s="23">
        <v>999</v>
      </c>
      <c r="F2" s="23">
        <v>999</v>
      </c>
      <c r="G2" s="394">
        <v>-1000000000000000</v>
      </c>
      <c r="H2" s="23">
        <v>0</v>
      </c>
      <c r="I2" s="393" t="s">
        <v>63</v>
      </c>
      <c r="J2" s="16">
        <v>1</v>
      </c>
    </row>
    <row r="3" spans="1:10" s="16" customFormat="1" ht="15" x14ac:dyDescent="0.25">
      <c r="A3" t="s">
        <v>112</v>
      </c>
      <c r="B3" s="40" t="s">
        <v>369</v>
      </c>
      <c r="C3" s="40" t="s">
        <v>452</v>
      </c>
      <c r="D3" s="40" t="s">
        <v>105</v>
      </c>
      <c r="E3" s="23">
        <v>1</v>
      </c>
      <c r="F3" s="23">
        <v>999</v>
      </c>
      <c r="G3" s="394">
        <v>-1000000000000000</v>
      </c>
      <c r="H3" s="23">
        <v>0</v>
      </c>
      <c r="I3" s="393" t="s">
        <v>63</v>
      </c>
      <c r="J3" s="16">
        <v>1</v>
      </c>
    </row>
    <row r="4" spans="1:10" s="16" customFormat="1" ht="15" x14ac:dyDescent="0.25">
      <c r="A4" t="s">
        <v>112</v>
      </c>
      <c r="B4" s="40" t="s">
        <v>370</v>
      </c>
      <c r="C4" s="40" t="s">
        <v>451</v>
      </c>
      <c r="D4" s="40" t="s">
        <v>451</v>
      </c>
      <c r="E4" s="23">
        <v>999</v>
      </c>
      <c r="F4" s="23">
        <v>999</v>
      </c>
      <c r="G4" s="394">
        <v>-1000000000000000</v>
      </c>
      <c r="H4" s="23">
        <v>0</v>
      </c>
      <c r="I4" s="393" t="s">
        <v>63</v>
      </c>
      <c r="J4" s="16">
        <v>1</v>
      </c>
    </row>
    <row r="5" spans="1:10" ht="13.5" customHeight="1" x14ac:dyDescent="0.2">
      <c r="A5" s="415" t="s">
        <v>112</v>
      </c>
      <c r="B5" s="415" t="s">
        <v>369</v>
      </c>
      <c r="C5" s="415" t="s">
        <v>438</v>
      </c>
      <c r="D5" s="415" t="s">
        <v>438</v>
      </c>
      <c r="E5" s="415">
        <v>999</v>
      </c>
      <c r="F5" s="415">
        <v>999</v>
      </c>
      <c r="G5" s="415">
        <v>1</v>
      </c>
      <c r="H5" s="415">
        <v>1000000000000000</v>
      </c>
      <c r="I5" s="415" t="s">
        <v>63</v>
      </c>
      <c r="J5" s="415">
        <v>1</v>
      </c>
    </row>
    <row r="6" spans="1:10" x14ac:dyDescent="0.2">
      <c r="A6" s="415" t="s">
        <v>112</v>
      </c>
      <c r="B6" s="415" t="s">
        <v>370</v>
      </c>
      <c r="C6" s="415" t="s">
        <v>445</v>
      </c>
      <c r="D6" s="415" t="s">
        <v>445</v>
      </c>
      <c r="E6" s="415">
        <v>999</v>
      </c>
      <c r="F6" s="415">
        <v>999</v>
      </c>
      <c r="G6" s="415">
        <v>1</v>
      </c>
      <c r="H6" s="415">
        <v>1000000000000000</v>
      </c>
      <c r="I6" s="415" t="s">
        <v>63</v>
      </c>
      <c r="J6" s="415">
        <v>1</v>
      </c>
    </row>
    <row r="7" spans="1:10" x14ac:dyDescent="0.2">
      <c r="A7" s="415" t="s">
        <v>112</v>
      </c>
      <c r="B7" s="415" t="s">
        <v>326</v>
      </c>
      <c r="C7" s="415" t="s">
        <v>447</v>
      </c>
      <c r="D7" s="415" t="s">
        <v>447</v>
      </c>
      <c r="E7" s="415">
        <v>999</v>
      </c>
      <c r="F7" s="415">
        <v>999</v>
      </c>
      <c r="G7" s="415">
        <v>1</v>
      </c>
      <c r="H7" s="415">
        <v>1000000000000000</v>
      </c>
      <c r="I7" s="415" t="s">
        <v>63</v>
      </c>
      <c r="J7" s="415">
        <v>1</v>
      </c>
    </row>
    <row r="8" spans="1:10" ht="15.6" customHeight="1" x14ac:dyDescent="0.2">
      <c r="A8" s="415" t="s">
        <v>112</v>
      </c>
      <c r="B8" s="415" t="s">
        <v>147</v>
      </c>
      <c r="C8" s="415" t="s">
        <v>447</v>
      </c>
      <c r="D8" s="415" t="s">
        <v>447</v>
      </c>
      <c r="E8" s="415">
        <v>999</v>
      </c>
      <c r="F8" s="415">
        <v>999</v>
      </c>
      <c r="G8" s="415">
        <v>1</v>
      </c>
      <c r="H8" s="415">
        <v>1000000000000000</v>
      </c>
      <c r="I8" s="415" t="s">
        <v>63</v>
      </c>
      <c r="J8" s="415">
        <v>1</v>
      </c>
    </row>
  </sheetData>
  <sheetProtection sheet="1" selectLockedCells="1" selectUnlockedCells="1"/>
  <pageMargins left="0.7" right="0.7" top="0.75" bottom="0.75" header="0.3" footer="0.3"/>
  <pageSetup paperSize="9" orientation="portrait"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tabColor rgb="FFB381D9"/>
  </sheetPr>
  <dimension ref="A1:G7"/>
  <sheetViews>
    <sheetView zoomScale="85" zoomScaleNormal="85" workbookViewId="0">
      <selection activeCell="G2" sqref="G2"/>
    </sheetView>
  </sheetViews>
  <sheetFormatPr defaultColWidth="9.28515625" defaultRowHeight="12.75" x14ac:dyDescent="0.2"/>
  <cols>
    <col min="1" max="1" width="9.28515625" style="3"/>
    <col min="2" max="2" width="18.5703125" style="3" customWidth="1"/>
    <col min="3" max="16384" width="9.28515625" style="3"/>
  </cols>
  <sheetData>
    <row r="1" spans="1:7" ht="45" x14ac:dyDescent="0.2">
      <c r="A1" s="14" t="s">
        <v>106</v>
      </c>
      <c r="B1" s="24" t="s">
        <v>94</v>
      </c>
      <c r="C1" s="24" t="s">
        <v>95</v>
      </c>
      <c r="D1" s="24" t="s">
        <v>96</v>
      </c>
      <c r="E1" s="24" t="s">
        <v>97</v>
      </c>
      <c r="F1" s="24" t="s">
        <v>98</v>
      </c>
    </row>
    <row r="2" spans="1:7" ht="15" x14ac:dyDescent="0.2">
      <c r="A2" s="3" t="s">
        <v>143</v>
      </c>
      <c r="B2" s="17" t="s">
        <v>379</v>
      </c>
      <c r="C2" s="148" t="s">
        <v>389</v>
      </c>
      <c r="D2" s="148" t="s">
        <v>385</v>
      </c>
      <c r="E2" s="17">
        <v>999</v>
      </c>
      <c r="F2" s="17">
        <v>1</v>
      </c>
      <c r="G2" s="272"/>
    </row>
    <row r="3" spans="1:7" ht="15" x14ac:dyDescent="0.2">
      <c r="A3" s="3" t="s">
        <v>143</v>
      </c>
      <c r="B3" s="148" t="s">
        <v>369</v>
      </c>
      <c r="C3" s="148" t="s">
        <v>438</v>
      </c>
      <c r="D3" s="148" t="s">
        <v>438</v>
      </c>
      <c r="E3" s="17">
        <v>999</v>
      </c>
      <c r="F3" s="17">
        <v>999</v>
      </c>
      <c r="G3" s="272"/>
    </row>
    <row r="4" spans="1:7" ht="15" x14ac:dyDescent="0.2">
      <c r="A4" s="3" t="s">
        <v>143</v>
      </c>
      <c r="B4" s="148" t="s">
        <v>370</v>
      </c>
      <c r="C4" s="148" t="s">
        <v>445</v>
      </c>
      <c r="D4" s="148" t="s">
        <v>445</v>
      </c>
      <c r="E4" s="17">
        <v>999</v>
      </c>
      <c r="F4" s="17">
        <v>999</v>
      </c>
      <c r="G4" s="272"/>
    </row>
    <row r="5" spans="1:7" ht="15" x14ac:dyDescent="0.2">
      <c r="A5" s="3" t="s">
        <v>143</v>
      </c>
      <c r="B5" s="148" t="s">
        <v>326</v>
      </c>
      <c r="C5" s="148" t="s">
        <v>447</v>
      </c>
      <c r="D5" s="148" t="s">
        <v>447</v>
      </c>
      <c r="E5" s="17">
        <v>999</v>
      </c>
      <c r="F5" s="17">
        <v>999</v>
      </c>
      <c r="G5" s="272"/>
    </row>
    <row r="6" spans="1:7" ht="15" x14ac:dyDescent="0.2">
      <c r="A6" s="3" t="s">
        <v>143</v>
      </c>
      <c r="B6" s="148" t="s">
        <v>372</v>
      </c>
      <c r="C6" s="148" t="s">
        <v>113</v>
      </c>
      <c r="D6" s="148" t="s">
        <v>113</v>
      </c>
      <c r="E6" s="17">
        <v>999</v>
      </c>
      <c r="F6" s="17">
        <v>999</v>
      </c>
      <c r="G6" s="272"/>
    </row>
    <row r="7" spans="1:7" ht="15" x14ac:dyDescent="0.2">
      <c r="A7" s="3" t="s">
        <v>143</v>
      </c>
      <c r="B7" s="148" t="s">
        <v>147</v>
      </c>
      <c r="C7" s="148" t="s">
        <v>447</v>
      </c>
      <c r="D7" s="148" t="s">
        <v>447</v>
      </c>
      <c r="E7" s="17">
        <v>999</v>
      </c>
      <c r="F7" s="17">
        <v>999</v>
      </c>
      <c r="G7" s="272"/>
    </row>
  </sheetData>
  <sheetProtection sheet="1" selectLockedCells="1" selectUnlockedCells="1"/>
  <pageMargins left="0.7" right="0.7" top="0.75" bottom="0.75" header="0.3" footer="0.3"/>
  <pageSetup paperSize="9" orientation="portrait"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B381D9"/>
  </sheetPr>
  <dimension ref="A1:H14"/>
  <sheetViews>
    <sheetView zoomScale="85" zoomScaleNormal="85" workbookViewId="0">
      <selection activeCell="F20" sqref="F20"/>
    </sheetView>
  </sheetViews>
  <sheetFormatPr defaultColWidth="8.7109375" defaultRowHeight="15" x14ac:dyDescent="0.25"/>
  <cols>
    <col min="1" max="1" width="8.7109375" style="16"/>
    <col min="2" max="2" width="16" style="17" bestFit="1" customWidth="1"/>
    <col min="3" max="3" width="11.28515625" style="17" bestFit="1" customWidth="1"/>
    <col min="4" max="4" width="15.7109375" style="17" bestFit="1" customWidth="1"/>
    <col min="5" max="5" width="8.7109375" style="17" bestFit="1" customWidth="1"/>
    <col min="6" max="6" width="11.7109375" style="17" bestFit="1" customWidth="1"/>
    <col min="7" max="16384" width="8.7109375" style="16"/>
  </cols>
  <sheetData>
    <row r="1" spans="1:8" x14ac:dyDescent="0.25">
      <c r="A1" s="15" t="s">
        <v>106</v>
      </c>
      <c r="B1" s="15" t="s">
        <v>107</v>
      </c>
      <c r="C1" s="15" t="s">
        <v>108</v>
      </c>
      <c r="D1" s="15" t="s">
        <v>109</v>
      </c>
      <c r="E1" s="15" t="s">
        <v>110</v>
      </c>
      <c r="F1" s="15" t="s">
        <v>111</v>
      </c>
    </row>
    <row r="2" spans="1:8" x14ac:dyDescent="0.25">
      <c r="A2" s="17" t="s">
        <v>112</v>
      </c>
      <c r="B2" s="17" t="s">
        <v>379</v>
      </c>
      <c r="C2" s="17" t="s">
        <v>103</v>
      </c>
      <c r="D2" s="17" t="s">
        <v>389</v>
      </c>
      <c r="E2" s="17">
        <v>1</v>
      </c>
      <c r="F2" s="17">
        <v>999</v>
      </c>
      <c r="G2" s="40"/>
    </row>
    <row r="3" spans="1:8" x14ac:dyDescent="0.25">
      <c r="A3" s="17" t="s">
        <v>112</v>
      </c>
      <c r="B3" s="17" t="s">
        <v>369</v>
      </c>
      <c r="C3" s="148" t="s">
        <v>103</v>
      </c>
      <c r="D3" s="148" t="s">
        <v>113</v>
      </c>
      <c r="E3" s="17">
        <v>1</v>
      </c>
      <c r="F3" s="17">
        <v>999</v>
      </c>
      <c r="G3" s="40"/>
      <c r="H3" s="23"/>
    </row>
    <row r="4" spans="1:8" x14ac:dyDescent="0.25">
      <c r="A4" s="17" t="s">
        <v>112</v>
      </c>
      <c r="B4" s="17" t="s">
        <v>369</v>
      </c>
      <c r="C4" s="148" t="s">
        <v>451</v>
      </c>
      <c r="D4" s="148" t="s">
        <v>451</v>
      </c>
      <c r="E4" s="17">
        <v>999</v>
      </c>
      <c r="F4" s="17">
        <v>999</v>
      </c>
      <c r="G4" s="40"/>
      <c r="H4" s="23"/>
    </row>
    <row r="5" spans="1:8" x14ac:dyDescent="0.25">
      <c r="A5" s="17" t="s">
        <v>112</v>
      </c>
      <c r="B5" s="17" t="s">
        <v>369</v>
      </c>
      <c r="C5" s="148" t="s">
        <v>406</v>
      </c>
      <c r="D5" s="148" t="s">
        <v>406</v>
      </c>
      <c r="E5" s="17">
        <v>999</v>
      </c>
      <c r="F5" s="17">
        <v>999</v>
      </c>
      <c r="G5" s="40"/>
      <c r="H5" s="23"/>
    </row>
    <row r="6" spans="1:8" x14ac:dyDescent="0.25">
      <c r="A6" s="17" t="s">
        <v>112</v>
      </c>
      <c r="B6" s="17" t="s">
        <v>369</v>
      </c>
      <c r="C6" s="148" t="s">
        <v>438</v>
      </c>
      <c r="D6" s="148" t="s">
        <v>438</v>
      </c>
      <c r="E6" s="17">
        <v>999</v>
      </c>
      <c r="F6" s="17">
        <v>999</v>
      </c>
      <c r="G6" s="40"/>
      <c r="H6" s="23"/>
    </row>
    <row r="7" spans="1:8" x14ac:dyDescent="0.25">
      <c r="A7" s="17" t="s">
        <v>112</v>
      </c>
      <c r="B7" s="17" t="s">
        <v>370</v>
      </c>
      <c r="C7" s="148" t="s">
        <v>103</v>
      </c>
      <c r="D7" s="148" t="s">
        <v>386</v>
      </c>
      <c r="E7" s="17">
        <v>1</v>
      </c>
      <c r="F7" s="17">
        <v>999</v>
      </c>
      <c r="G7" s="40"/>
      <c r="H7" s="23"/>
    </row>
    <row r="8" spans="1:8" x14ac:dyDescent="0.25">
      <c r="A8" s="17" t="s">
        <v>112</v>
      </c>
      <c r="B8" s="17" t="s">
        <v>370</v>
      </c>
      <c r="C8" s="148" t="s">
        <v>387</v>
      </c>
      <c r="D8" s="148" t="s">
        <v>409</v>
      </c>
      <c r="E8" s="17">
        <v>1</v>
      </c>
      <c r="F8" s="17">
        <v>999</v>
      </c>
      <c r="G8" s="40"/>
      <c r="H8" s="23"/>
    </row>
    <row r="9" spans="1:8" x14ac:dyDescent="0.25">
      <c r="A9" s="17" t="s">
        <v>112</v>
      </c>
      <c r="B9" s="17" t="s">
        <v>370</v>
      </c>
      <c r="C9" s="148" t="s">
        <v>445</v>
      </c>
      <c r="D9" s="148" t="s">
        <v>445</v>
      </c>
      <c r="E9" s="17">
        <v>999</v>
      </c>
      <c r="F9" s="17">
        <v>999</v>
      </c>
      <c r="G9" s="40"/>
      <c r="H9" s="23"/>
    </row>
    <row r="10" spans="1:8" x14ac:dyDescent="0.25">
      <c r="A10" s="17" t="s">
        <v>112</v>
      </c>
      <c r="B10" s="17" t="s">
        <v>326</v>
      </c>
      <c r="C10" s="148" t="s">
        <v>103</v>
      </c>
      <c r="D10" s="148" t="s">
        <v>389</v>
      </c>
      <c r="E10" s="17">
        <v>1</v>
      </c>
      <c r="F10" s="17">
        <v>999</v>
      </c>
      <c r="G10" s="40"/>
      <c r="H10" s="23"/>
    </row>
    <row r="11" spans="1:8" x14ac:dyDescent="0.25">
      <c r="A11" s="17" t="s">
        <v>112</v>
      </c>
      <c r="B11" s="17" t="s">
        <v>326</v>
      </c>
      <c r="C11" s="148" t="s">
        <v>447</v>
      </c>
      <c r="D11" s="148" t="s">
        <v>447</v>
      </c>
      <c r="E11" s="17">
        <v>999</v>
      </c>
      <c r="F11" s="17">
        <v>999</v>
      </c>
      <c r="G11" s="40"/>
      <c r="H11" s="23"/>
    </row>
    <row r="12" spans="1:8" x14ac:dyDescent="0.25">
      <c r="A12" s="17" t="s">
        <v>112</v>
      </c>
      <c r="B12" s="17" t="s">
        <v>372</v>
      </c>
      <c r="C12" s="148" t="s">
        <v>113</v>
      </c>
      <c r="D12" s="148" t="s">
        <v>113</v>
      </c>
      <c r="E12" s="17">
        <v>999</v>
      </c>
      <c r="F12" s="17">
        <v>999</v>
      </c>
      <c r="G12" s="40"/>
      <c r="H12" s="23"/>
    </row>
    <row r="13" spans="1:8" x14ac:dyDescent="0.25">
      <c r="A13" s="17" t="s">
        <v>112</v>
      </c>
      <c r="B13" s="17" t="s">
        <v>147</v>
      </c>
      <c r="C13" s="148" t="s">
        <v>103</v>
      </c>
      <c r="D13" s="148" t="s">
        <v>389</v>
      </c>
      <c r="E13" s="17">
        <v>1</v>
      </c>
      <c r="F13" s="17">
        <v>999</v>
      </c>
      <c r="G13" s="40"/>
      <c r="H13" s="23"/>
    </row>
    <row r="14" spans="1:8" x14ac:dyDescent="0.25">
      <c r="A14" s="16" t="s">
        <v>112</v>
      </c>
      <c r="B14" s="17" t="s">
        <v>147</v>
      </c>
      <c r="C14" s="17" t="s">
        <v>447</v>
      </c>
      <c r="D14" s="17" t="s">
        <v>447</v>
      </c>
      <c r="E14" s="17">
        <v>999</v>
      </c>
      <c r="F14" s="17">
        <v>999</v>
      </c>
    </row>
  </sheetData>
  <sheetProtection sheet="1" selectLockedCells="1" selectUnlockedCells="1"/>
  <pageMargins left="0.7" right="0.7" top="0.75" bottom="0.75" header="0.3" footer="0.3"/>
  <pageSetup paperSize="9"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tabColor rgb="FFB381D9"/>
  </sheetPr>
  <dimension ref="A1:H6"/>
  <sheetViews>
    <sheetView zoomScale="85" zoomScaleNormal="85" workbookViewId="0">
      <selection activeCell="G19" sqref="G19"/>
    </sheetView>
  </sheetViews>
  <sheetFormatPr defaultColWidth="8.7109375" defaultRowHeight="15" x14ac:dyDescent="0.25"/>
  <cols>
    <col min="1" max="1" width="8.28515625" style="17" bestFit="1" customWidth="1"/>
    <col min="2" max="2" width="16" style="17" bestFit="1" customWidth="1"/>
    <col min="3" max="3" width="11.28515625" style="17" bestFit="1" customWidth="1"/>
    <col min="4" max="4" width="15.7109375" style="17" bestFit="1" customWidth="1"/>
    <col min="5" max="5" width="8.7109375" style="17" bestFit="1" customWidth="1"/>
    <col min="6" max="6" width="11.7109375" style="17" bestFit="1" customWidth="1"/>
    <col min="7" max="7" width="28.7109375" style="17" bestFit="1" customWidth="1"/>
    <col min="8" max="16384" width="8.7109375" style="16"/>
  </cols>
  <sheetData>
    <row r="1" spans="1:8" x14ac:dyDescent="0.25">
      <c r="A1" s="15" t="s">
        <v>106</v>
      </c>
      <c r="B1" s="15" t="s">
        <v>107</v>
      </c>
      <c r="C1" s="15" t="s">
        <v>108</v>
      </c>
      <c r="D1" s="15" t="s">
        <v>109</v>
      </c>
      <c r="E1" s="15" t="s">
        <v>110</v>
      </c>
      <c r="F1" s="15" t="s">
        <v>111</v>
      </c>
      <c r="G1" s="15" t="s">
        <v>144</v>
      </c>
    </row>
    <row r="2" spans="1:8" x14ac:dyDescent="0.25">
      <c r="A2" s="17" t="s">
        <v>112</v>
      </c>
      <c r="C2" s="17" t="s">
        <v>145</v>
      </c>
      <c r="D2" s="17" t="s">
        <v>148</v>
      </c>
      <c r="E2" s="17">
        <v>1</v>
      </c>
      <c r="F2" s="17">
        <v>4</v>
      </c>
      <c r="G2" s="20">
        <v>1</v>
      </c>
      <c r="H2" s="266" t="s">
        <v>392</v>
      </c>
    </row>
    <row r="3" spans="1:8" x14ac:dyDescent="0.25">
      <c r="A3" s="17" t="s">
        <v>112</v>
      </c>
      <c r="C3" s="17" t="s">
        <v>145</v>
      </c>
      <c r="D3" s="17" t="s">
        <v>149</v>
      </c>
      <c r="E3" s="17">
        <v>1</v>
      </c>
      <c r="F3" s="17">
        <v>4</v>
      </c>
      <c r="G3" s="20">
        <v>1</v>
      </c>
      <c r="H3" s="191"/>
    </row>
    <row r="4" spans="1:8" x14ac:dyDescent="0.25">
      <c r="A4" s="17" t="s">
        <v>112</v>
      </c>
      <c r="C4" s="148" t="s">
        <v>145</v>
      </c>
      <c r="D4" s="17" t="s">
        <v>150</v>
      </c>
      <c r="E4" s="17">
        <v>1</v>
      </c>
      <c r="F4" s="17">
        <v>4</v>
      </c>
      <c r="G4" s="20">
        <v>1</v>
      </c>
      <c r="H4" s="191"/>
    </row>
    <row r="5" spans="1:8" x14ac:dyDescent="0.25">
      <c r="A5" s="17" t="s">
        <v>112</v>
      </c>
      <c r="C5" s="148" t="s">
        <v>145</v>
      </c>
      <c r="D5" s="17" t="s">
        <v>151</v>
      </c>
      <c r="E5" s="17">
        <v>1</v>
      </c>
      <c r="F5" s="17">
        <v>4</v>
      </c>
      <c r="G5" s="20">
        <v>1</v>
      </c>
      <c r="H5" s="191"/>
    </row>
    <row r="6" spans="1:8" x14ac:dyDescent="0.25">
      <c r="B6" s="148"/>
    </row>
  </sheetData>
  <sheetProtection sheet="1" selectLockedCells="1" selectUnlockedCells="1"/>
  <phoneticPr fontId="25" type="noConversion"/>
  <pageMargins left="0.7" right="0.7" top="0.75" bottom="0.75" header="0.3" footer="0.3"/>
  <pageSetup paperSize="9"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tabColor rgb="FFB381D9"/>
  </sheetPr>
  <dimension ref="A1:G11"/>
  <sheetViews>
    <sheetView zoomScale="85" zoomScaleNormal="85" workbookViewId="0">
      <selection activeCell="D19" sqref="D19"/>
    </sheetView>
  </sheetViews>
  <sheetFormatPr defaultColWidth="8.7109375" defaultRowHeight="15" x14ac:dyDescent="0.25"/>
  <cols>
    <col min="1" max="1" width="8.7109375" style="16"/>
    <col min="2" max="2" width="19" style="16" customWidth="1"/>
    <col min="3" max="3" width="10.28515625" style="16" bestFit="1" customWidth="1"/>
    <col min="4" max="4" width="14.5703125" style="16" customWidth="1"/>
    <col min="5" max="5" width="8.28515625" style="16" bestFit="1" customWidth="1"/>
    <col min="6" max="6" width="11" style="16" bestFit="1" customWidth="1"/>
    <col min="7" max="16384" width="8.7109375" style="16"/>
  </cols>
  <sheetData>
    <row r="1" spans="1:7" x14ac:dyDescent="0.25">
      <c r="A1" s="15" t="s">
        <v>106</v>
      </c>
      <c r="B1" s="15" t="s">
        <v>107</v>
      </c>
      <c r="C1" s="15" t="s">
        <v>108</v>
      </c>
      <c r="D1" s="15" t="s">
        <v>109</v>
      </c>
      <c r="E1" s="15" t="s">
        <v>110</v>
      </c>
      <c r="F1" s="15" t="s">
        <v>111</v>
      </c>
    </row>
    <row r="2" spans="1:7" x14ac:dyDescent="0.25">
      <c r="A2" s="17" t="s">
        <v>112</v>
      </c>
      <c r="B2" s="17" t="s">
        <v>379</v>
      </c>
      <c r="C2" s="17" t="s">
        <v>103</v>
      </c>
      <c r="D2" s="148" t="s">
        <v>385</v>
      </c>
      <c r="E2" s="17">
        <v>1</v>
      </c>
      <c r="F2" s="17">
        <v>1</v>
      </c>
      <c r="G2" s="272"/>
    </row>
    <row r="3" spans="1:7" x14ac:dyDescent="0.25">
      <c r="A3" s="17" t="s">
        <v>112</v>
      </c>
      <c r="B3" s="148" t="s">
        <v>369</v>
      </c>
      <c r="C3" s="148" t="s">
        <v>103</v>
      </c>
      <c r="D3" s="148" t="s">
        <v>406</v>
      </c>
      <c r="E3" s="17">
        <v>1</v>
      </c>
      <c r="F3" s="17">
        <v>999</v>
      </c>
      <c r="G3" s="272"/>
    </row>
    <row r="4" spans="1:7" x14ac:dyDescent="0.25">
      <c r="A4" s="17" t="s">
        <v>112</v>
      </c>
      <c r="B4" s="148" t="s">
        <v>369</v>
      </c>
      <c r="C4" s="148" t="s">
        <v>456</v>
      </c>
      <c r="D4" s="148" t="s">
        <v>438</v>
      </c>
      <c r="E4" s="17">
        <v>1</v>
      </c>
      <c r="F4" s="17">
        <v>999</v>
      </c>
      <c r="G4" s="272"/>
    </row>
    <row r="5" spans="1:7" x14ac:dyDescent="0.25">
      <c r="A5" s="17" t="s">
        <v>112</v>
      </c>
      <c r="B5" s="148" t="s">
        <v>370</v>
      </c>
      <c r="C5" s="148" t="s">
        <v>103</v>
      </c>
      <c r="D5" s="148" t="s">
        <v>451</v>
      </c>
      <c r="E5" s="17">
        <v>1</v>
      </c>
      <c r="F5" s="17">
        <v>999</v>
      </c>
      <c r="G5" s="272"/>
    </row>
    <row r="6" spans="1:7" x14ac:dyDescent="0.25">
      <c r="A6" s="17" t="s">
        <v>112</v>
      </c>
      <c r="B6" s="148" t="s">
        <v>370</v>
      </c>
      <c r="C6" s="148" t="s">
        <v>406</v>
      </c>
      <c r="D6" s="148" t="s">
        <v>445</v>
      </c>
      <c r="E6" s="17">
        <v>1</v>
      </c>
      <c r="F6" s="17">
        <v>999</v>
      </c>
      <c r="G6" s="272"/>
    </row>
    <row r="7" spans="1:7" x14ac:dyDescent="0.25">
      <c r="A7" s="17" t="s">
        <v>112</v>
      </c>
      <c r="B7" s="148" t="s">
        <v>326</v>
      </c>
      <c r="C7" s="148" t="s">
        <v>103</v>
      </c>
      <c r="D7" s="148" t="s">
        <v>389</v>
      </c>
      <c r="E7" s="17">
        <v>1</v>
      </c>
      <c r="F7" s="17">
        <v>999</v>
      </c>
      <c r="G7" s="272"/>
    </row>
    <row r="8" spans="1:7" x14ac:dyDescent="0.25">
      <c r="A8" s="17" t="s">
        <v>112</v>
      </c>
      <c r="B8" s="148" t="s">
        <v>326</v>
      </c>
      <c r="C8" s="148" t="s">
        <v>409</v>
      </c>
      <c r="D8" s="148" t="s">
        <v>447</v>
      </c>
      <c r="E8" s="17">
        <v>1</v>
      </c>
      <c r="F8" s="17">
        <v>999</v>
      </c>
      <c r="G8" s="272"/>
    </row>
    <row r="9" spans="1:7" x14ac:dyDescent="0.25">
      <c r="A9" s="17" t="s">
        <v>112</v>
      </c>
      <c r="B9" s="148" t="s">
        <v>372</v>
      </c>
      <c r="C9" s="148" t="s">
        <v>113</v>
      </c>
      <c r="D9" s="148" t="s">
        <v>113</v>
      </c>
      <c r="E9" s="17">
        <v>999</v>
      </c>
      <c r="F9" s="17">
        <v>999</v>
      </c>
      <c r="G9" s="272"/>
    </row>
    <row r="10" spans="1:7" x14ac:dyDescent="0.25">
      <c r="A10" s="17" t="s">
        <v>112</v>
      </c>
      <c r="B10" s="148" t="s">
        <v>147</v>
      </c>
      <c r="C10" s="148" t="s">
        <v>103</v>
      </c>
      <c r="D10" s="148" t="s">
        <v>389</v>
      </c>
      <c r="E10" s="17">
        <v>1</v>
      </c>
      <c r="F10" s="17">
        <v>999</v>
      </c>
      <c r="G10" s="272"/>
    </row>
    <row r="11" spans="1:7" x14ac:dyDescent="0.25">
      <c r="A11" s="17" t="s">
        <v>112</v>
      </c>
      <c r="B11" s="148" t="s">
        <v>147</v>
      </c>
      <c r="C11" s="148" t="s">
        <v>409</v>
      </c>
      <c r="D11" s="148" t="s">
        <v>447</v>
      </c>
      <c r="E11" s="17">
        <v>1</v>
      </c>
      <c r="F11" s="17">
        <v>999</v>
      </c>
      <c r="G11" s="272"/>
    </row>
  </sheetData>
  <sheetProtection sheet="1" selectLockedCells="1" selectUnlockedCells="1"/>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99A588E0F14746BFAC081FD6A566B8" ma:contentTypeVersion="4" ma:contentTypeDescription="Create a new document." ma:contentTypeScope="" ma:versionID="70047abed3c316bc6c239c726d52b1d1">
  <xsd:schema xmlns:xsd="http://www.w3.org/2001/XMLSchema" xmlns:xs="http://www.w3.org/2001/XMLSchema" xmlns:p="http://schemas.microsoft.com/office/2006/metadata/properties" xmlns:ns2="a280f3ed-f921-4226-9525-27fa6d577539" targetNamespace="http://schemas.microsoft.com/office/2006/metadata/properties" ma:root="true" ma:fieldsID="2d733b734c321b59cfa63eae09032af2" ns2:_="">
    <xsd:import namespace="a280f3ed-f921-4226-9525-27fa6d57753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80f3ed-f921-4226-9525-27fa6d57753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1041B8-4BA3-4146-976E-14547D32F934}">
  <ds:schemaRefs>
    <ds:schemaRef ds:uri="http://purl.org/dc/term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a280f3ed-f921-4226-9525-27fa6d577539"/>
    <ds:schemaRef ds:uri="http://purl.org/dc/dcmitype/"/>
  </ds:schemaRefs>
</ds:datastoreItem>
</file>

<file path=customXml/itemProps2.xml><?xml version="1.0" encoding="utf-8"?>
<ds:datastoreItem xmlns:ds="http://schemas.openxmlformats.org/officeDocument/2006/customXml" ds:itemID="{62489336-CA4E-41C2-9D80-2C288ACAC315}">
  <ds:schemaRefs>
    <ds:schemaRef ds:uri="http://schemas.microsoft.com/sharepoint/v3/contenttype/forms"/>
  </ds:schemaRefs>
</ds:datastoreItem>
</file>

<file path=customXml/itemProps3.xml><?xml version="1.0" encoding="utf-8"?>
<ds:datastoreItem xmlns:ds="http://schemas.openxmlformats.org/officeDocument/2006/customXml" ds:itemID="{F0E73A2C-FF88-4115-98C7-1A36432E02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280f3ed-f921-4226-9525-27fa6d5775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COVER</vt:lpstr>
      <vt:lpstr>INDEX</vt:lpstr>
      <vt:lpstr>Basic Instructions</vt:lpstr>
      <vt:lpstr>Methodology</vt:lpstr>
      <vt:lpstr>Validation rules</vt:lpstr>
      <vt:lpstr>GETTING STARTED</vt:lpstr>
      <vt:lpstr>DECL_POR</vt:lpstr>
      <vt:lpstr>POM_PRO</vt:lpstr>
      <vt:lpstr>POM_OTH</vt:lpstr>
      <vt:lpstr>WCA</vt:lpstr>
      <vt:lpstr>BALANCE_GEN</vt:lpstr>
      <vt:lpstr>RCY</vt:lpstr>
      <vt:lpstr>ErrorLog</vt:lpstr>
      <vt:lpstr>Changelog</vt:lpstr>
      <vt:lpstr>Lists</vt:lpstr>
      <vt:lpstr>Lists (specific)</vt:lpstr>
      <vt:lpstr>MacroBehaviour</vt:lpstr>
      <vt:lpstr>Locks</vt:lpstr>
      <vt:lpstr>ContentInHiddenSheets</vt:lpstr>
      <vt:lpstr>Summations</vt:lpstr>
      <vt:lpstr>Mandatory</vt:lpstr>
      <vt:lpstr>Thresholds</vt:lpstr>
      <vt:lpstr>IsFormula</vt:lpstr>
      <vt:lpstr>MustNotBeNegative</vt:lpstr>
      <vt:lpstr>FootnoteContent</vt:lpstr>
      <vt:lpstr>IsNumeric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2023-05-16T10:33:50Z</cp:lastPrinted>
  <dcterms:created xsi:type="dcterms:W3CDTF">2021-01-11T08:40:29Z</dcterms:created>
  <dcterms:modified xsi:type="dcterms:W3CDTF">2025-10-09T13:21:09Z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0x010100F099A588E0F14746BFAC081FD6A566B8</vt:lpwstr>
  </property>
  <property fmtid="{D5CDD505-2E9C-101B-9397-08002B2CF9AE}" pid="3" name="MSIP_Label_f4cdc456-5864-460f-beda-883d23b78bbb_Enabled">
    <vt:lpwstr>true</vt:lpwstr>
  </property>
  <property fmtid="{D5CDD505-2E9C-101B-9397-08002B2CF9AE}" pid="4" name="MSIP_Label_f4cdc456-5864-460f-beda-883d23b78bbb_SetDate">
    <vt:lpwstr>2024-06-14T15:08:53Z</vt:lpwstr>
  </property>
  <property fmtid="{D5CDD505-2E9C-101B-9397-08002B2CF9AE}" pid="5" name="MSIP_Label_f4cdc456-5864-460f-beda-883d23b78bbb_Method">
    <vt:lpwstr>Privileged</vt:lpwstr>
  </property>
  <property fmtid="{D5CDD505-2E9C-101B-9397-08002B2CF9AE}" pid="6" name="MSIP_Label_f4cdc456-5864-460f-beda-883d23b78bbb_Name">
    <vt:lpwstr>Publicly Available</vt:lpwstr>
  </property>
  <property fmtid="{D5CDD505-2E9C-101B-9397-08002B2CF9AE}" pid="7" name="MSIP_Label_f4cdc456-5864-460f-beda-883d23b78bbb_SiteId">
    <vt:lpwstr>b24c8b06-522c-46fe-9080-70926f8dddb1</vt:lpwstr>
  </property>
  <property fmtid="{D5CDD505-2E9C-101B-9397-08002B2CF9AE}" pid="8" name="MSIP_Label_f4cdc456-5864-460f-beda-883d23b78bbb_ActionId">
    <vt:lpwstr>21ab0188-8d67-4540-a2cb-18e1763b865f</vt:lpwstr>
  </property>
  <property fmtid="{D5CDD505-2E9C-101B-9397-08002B2CF9AE}" pid="9" name="MSIP_Label_f4cdc456-5864-460f-beda-883d23b78bbb_ContentBits">
    <vt:lpwstr>0</vt:lpwstr>
  </property>
</Properties>
</file>